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lidija.maric\Documents\2026\IZVJEŠĆE O TROŠENJU SREDSTAVA 2026\"/>
    </mc:Choice>
  </mc:AlternateContent>
  <xr:revisionPtr revIDLastSave="0" documentId="13_ncr:1_{731A7D1F-3230-406B-9ABF-65D39E8B1D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4" i="2" l="1"/>
  <c r="D8" i="2" l="1"/>
  <c r="D116" i="2"/>
  <c r="D213" i="2"/>
  <c r="D73" i="2"/>
  <c r="D91" i="2"/>
  <c r="D92" i="2" s="1"/>
  <c r="D208" i="2"/>
  <c r="D168" i="2"/>
  <c r="D53" i="2"/>
  <c r="D187" i="2"/>
  <c r="D145" i="2"/>
</calcChain>
</file>

<file path=xl/sharedStrings.xml><?xml version="1.0" encoding="utf-8"?>
<sst xmlns="http://schemas.openxmlformats.org/spreadsheetml/2006/main" count="592" uniqueCount="276">
  <si>
    <t>Naziv primatelja
(naziv pravne osobe/ime i prezime fizičke osobe)</t>
  </si>
  <si>
    <t>Osobni identifikacijski broj (OIB) primatelja</t>
  </si>
  <si>
    <t>Sjedište /Prebivalište (grad ili općina) primatelja</t>
  </si>
  <si>
    <t>Vrsta rashoda/izdatka (šifra i naziv ekonomske klasifikacije razine odjeljka sukladno pravilniku kojim se uređuje sustav proračunskog računovodstva i računski plan)</t>
  </si>
  <si>
    <t>ZAGREBAČKI ELEKTRIČNI TRAMVAJ d.o.o.</t>
  </si>
  <si>
    <t>MAKROMIKRO GRUPA d.o.o.</t>
  </si>
  <si>
    <t>GRADSKA LJEKARNA ZAGREB</t>
  </si>
  <si>
    <t>GSKG d.o.o.</t>
  </si>
  <si>
    <t xml:space="preserve">GRAD ZAGREB </t>
  </si>
  <si>
    <t>VODOOPSKRBA I ODVODNJA d.o.o.</t>
  </si>
  <si>
    <t>ZAGREB</t>
  </si>
  <si>
    <t>VELIKA GORICA</t>
  </si>
  <si>
    <t>3221 - Uredski materijal i ostali materijalni rashodi</t>
  </si>
  <si>
    <t>3231 - Usluge telefona, pošte i prijevoza</t>
  </si>
  <si>
    <t>3234 - Komunalne usluge</t>
  </si>
  <si>
    <t>3232 - Usluge tekućeg i investicijskog održavanja</t>
  </si>
  <si>
    <t>3293 - Reprezentacija</t>
  </si>
  <si>
    <t>3431 - Bankarske usluge i usluge platnog prometa</t>
  </si>
  <si>
    <t>3295 - Pristojbe i naknade</t>
  </si>
  <si>
    <t>3223 - Energija</t>
  </si>
  <si>
    <t>3222 - Materijal i sirovine</t>
  </si>
  <si>
    <t>3212 - Naknade za prijevoz, za rad na terenu i odvojeni život</t>
  </si>
  <si>
    <t>3213 - Stručno usavršavanje zaposlenika</t>
  </si>
  <si>
    <t>3111 - Plaće za redovan rad</t>
  </si>
  <si>
    <t>3121 - Ostali rashodi za zaposlene</t>
  </si>
  <si>
    <t>3132 - Doprinosi za obvezno zdravstveno osiguranje</t>
  </si>
  <si>
    <t>3237 - Intelektualne i osobne usluge</t>
  </si>
  <si>
    <t>3291 - Naknade za rad predstavničkih i izvršnih tijela, povjerenstava i slično</t>
  </si>
  <si>
    <t>Naziv isplatitelja:</t>
  </si>
  <si>
    <t>POLIKLINIKA ZA ZAŠTITU DJECE I MLADIH GRADA ZAGREBA</t>
  </si>
  <si>
    <t>Isplaćeni iznos</t>
  </si>
  <si>
    <t>ZAGREBAČKA BANKA d.d.</t>
  </si>
  <si>
    <t>QUALIDADE j.d.o.o.</t>
  </si>
  <si>
    <t>HEP OPSKRBA d.o.o.</t>
  </si>
  <si>
    <t>PROAXIS d.o.o.</t>
  </si>
  <si>
    <t>MCS GRUPA d.o.o.</t>
  </si>
  <si>
    <t>FINANCIJSKA AGENCIJA</t>
  </si>
  <si>
    <t>Ukupno PROAXIS d.o.o.</t>
  </si>
  <si>
    <t>MICHEL d.o.o.</t>
  </si>
  <si>
    <t>ANĐELO ZAGREB j.d.o.o.</t>
  </si>
  <si>
    <t>ALCA ZAGREB d.o.o.</t>
  </si>
  <si>
    <t>A1 HRVATSKA d.o.o.</t>
  </si>
  <si>
    <t>TELEMACH HRVATSKA d.o.o.</t>
  </si>
  <si>
    <t>P&amp;F ZAŠTITA d.o.o.</t>
  </si>
  <si>
    <t>KONTO d.o.o.</t>
  </si>
  <si>
    <t>POŽEGA</t>
  </si>
  <si>
    <t>HEP-PLIN d.o.o.</t>
  </si>
  <si>
    <t>Ukupno ALCA ZAGREB d.o.o.:</t>
  </si>
  <si>
    <t>PAMEL d.o.o.</t>
  </si>
  <si>
    <t>GORAN SAČER, obrt za uzgoj akvarijskih riba i bilja</t>
  </si>
  <si>
    <t>Vedran Bilić</t>
  </si>
  <si>
    <t>3237 - Intelektualne i osobne usluge (ugovor o djelu, bruto iznos s doprinosima na bruto)</t>
  </si>
  <si>
    <t>Dinko Gornik</t>
  </si>
  <si>
    <t>3211 - Službena putovanja</t>
  </si>
  <si>
    <t>ZAGREBAČKI HOLDING d.o.o. - ČISTOĆA</t>
  </si>
  <si>
    <t>SPAR HRVATSKA d.o.o.</t>
  </si>
  <si>
    <t>PEKARA DUBRAVICA d.o.o.</t>
  </si>
  <si>
    <t>HP-HRVATSKA POŠTA d.d.</t>
  </si>
  <si>
    <t>03744272526</t>
  </si>
  <si>
    <t>HRVATSKI TELEKOM d.d.</t>
  </si>
  <si>
    <t>UDRUGA POSLODAVACA U ZDRAVSTVU HRVATSKE</t>
  </si>
  <si>
    <t>ZOOM Video Communications Inc.</t>
  </si>
  <si>
    <t>04355267582</t>
  </si>
  <si>
    <t>HRVATSKA RADIOTELEVIZIJA</t>
  </si>
  <si>
    <t>OSIJEK</t>
  </si>
  <si>
    <t>INA - INDUSTRIJA NAFTE  d.d.</t>
  </si>
  <si>
    <t>3233 - Usluge promidžbe i informiranja</t>
  </si>
  <si>
    <t>3294 - Članarine i norme</t>
  </si>
  <si>
    <t>3238 - Računalne usluge</t>
  </si>
  <si>
    <t>3239 - Ostale usluge</t>
  </si>
  <si>
    <t>05873359168</t>
  </si>
  <si>
    <t>KONZUM PLUS d.o.o.</t>
  </si>
  <si>
    <t>ELGRAD d.o.o.</t>
  </si>
  <si>
    <t>VARAŽDIN</t>
  </si>
  <si>
    <t>NOVI INFORMATOR d.o.o.</t>
  </si>
  <si>
    <t>NARODNE NOVINE d.d.</t>
  </si>
  <si>
    <t>FILIDA-PUTNIČKA AGENCIJA D.O.O.</t>
  </si>
  <si>
    <t>UPSI</t>
  </si>
  <si>
    <t xml:space="preserve">FARMACIA </t>
  </si>
  <si>
    <t>Ukupno KONZUM PLUS d.o.o.</t>
  </si>
  <si>
    <t>PRINT STUDIO d.o.o.</t>
  </si>
  <si>
    <t>STUDENTSKI CENTAR U ZAGREBU</t>
  </si>
  <si>
    <t>4224- Medicinska i laboratorijska oprema</t>
  </si>
  <si>
    <t>4221 - Uredska oprema i namještaj</t>
  </si>
  <si>
    <t>03492821167</t>
  </si>
  <si>
    <t>KAUFLAND HRVATSKA k.d.</t>
  </si>
  <si>
    <t>BKR d.o.o.</t>
  </si>
  <si>
    <t>OFFERTISSIMA d.o.o.</t>
  </si>
  <si>
    <t>00643859701</t>
  </si>
  <si>
    <t>UBER</t>
  </si>
  <si>
    <t>KOPI SPEKTAR</t>
  </si>
  <si>
    <t>STAKLO DOM GRUPA d.o.o.</t>
  </si>
  <si>
    <t>LIDL HRVATSKA d.o.o.</t>
  </si>
  <si>
    <t>LIVANA</t>
  </si>
  <si>
    <t>TEB POSLOVNO SAVJETOVANJE</t>
  </si>
  <si>
    <t>NAKLADA SLAP d.o.o.</t>
  </si>
  <si>
    <t>JASTREBARSKO</t>
  </si>
  <si>
    <t>SINAPSA d.o.o.</t>
  </si>
  <si>
    <t>Ukupno: UDRUGA POSLODAVACA U ZDRAVSTVU HRVATSKE</t>
  </si>
  <si>
    <t>HOZJAK j.d.o.o.</t>
  </si>
  <si>
    <t>ISPCAN MEMBERSHIP</t>
  </si>
  <si>
    <t>CROATIA AIRLINES</t>
  </si>
  <si>
    <t>FERALIĆ d.o.o.</t>
  </si>
  <si>
    <t>ZADAR</t>
  </si>
  <si>
    <t>Ukupno: NAKLADA SLAP d.o.o.</t>
  </si>
  <si>
    <t>HRVATSKA UDRUGA ZA PRAVA PACIJENATA</t>
  </si>
  <si>
    <t>USA</t>
  </si>
  <si>
    <t>SPLIT</t>
  </si>
  <si>
    <t>ŽIVA VODA d.o.o.</t>
  </si>
  <si>
    <t>3235 - Zakupnine i najmnine</t>
  </si>
  <si>
    <t>DM- Drogerie markt d.o.o.</t>
  </si>
  <si>
    <t>Ukupno: PEKARA DUBRAVICA d.o.o.</t>
  </si>
  <si>
    <t>NAMA d.d. u stečaju</t>
  </si>
  <si>
    <t>RENNY PTO</t>
  </si>
  <si>
    <t>TRGOVAČKI SUD U ZAGREBU</t>
  </si>
  <si>
    <t>WIENER OSIGURANJE</t>
  </si>
  <si>
    <t>MEGA MONT d.o.o.</t>
  </si>
  <si>
    <t>MATULJI</t>
  </si>
  <si>
    <t>UDRUŽENJE ZA PODRŠKU I KREATIVNI RAZVOJ MLADIH</t>
  </si>
  <si>
    <t>TUZLA</t>
  </si>
  <si>
    <t>MILENIJ HOTELI d.o.o.</t>
  </si>
  <si>
    <t>OPATIJA</t>
  </si>
  <si>
    <t>4209926030001</t>
  </si>
  <si>
    <t>3227 - Službena, radna i zaštitna odjeća i obuća</t>
  </si>
  <si>
    <t>3292 - Premije osiguranja</t>
  </si>
  <si>
    <t>VMV SZABO d.o.o.</t>
  </si>
  <si>
    <t>ANTONIO BUJAN, AUTOCENTAR</t>
  </si>
  <si>
    <t>Ukupno: URIHO-ZAGREB</t>
  </si>
  <si>
    <t>URIHO-ZAGREB</t>
  </si>
  <si>
    <t>INFO-IMPERO d.o.o.</t>
  </si>
  <si>
    <t>E-TOURS</t>
  </si>
  <si>
    <t>SURRY HILLS, AUSTRALIA</t>
  </si>
  <si>
    <t>CANVA Pty Ltd</t>
  </si>
  <si>
    <t>CROATIA OSIGURANJE  d.d.</t>
  </si>
  <si>
    <t>GENIUS d.o.o.</t>
  </si>
  <si>
    <t>VICTIM SUPPORT EUROPE</t>
  </si>
  <si>
    <t>BRUSSELS</t>
  </si>
  <si>
    <t>BE0828549254</t>
  </si>
  <si>
    <t>Marija Bačan</t>
  </si>
  <si>
    <t>Iva Ivančić Ravlić</t>
  </si>
  <si>
    <t>CENTAR IGW</t>
  </si>
  <si>
    <t>RI-TELEFAX d.o.o.</t>
  </si>
  <si>
    <t>RIJEKA</t>
  </si>
  <si>
    <t>BHIDAPA</t>
  </si>
  <si>
    <t>SARAJEVO</t>
  </si>
  <si>
    <t>ASJA KRALJEVIĆ, FOCUSPOINT, obrt za usluge</t>
  </si>
  <si>
    <t>4202071240009</t>
  </si>
  <si>
    <t>ROSIP d.o.o.</t>
  </si>
  <si>
    <t>HRVTASKA ZAJEDNICA RAČUNOVOĐA I FINANCIJSKIH DJELATNIKA</t>
  </si>
  <si>
    <t>GRADSKA PLINARA ZAGREB-OPSKRBA</t>
  </si>
  <si>
    <t>ELEKTROTEHNIKA NAPON d.o.o.</t>
  </si>
  <si>
    <t>SPINER d.o.o.</t>
  </si>
  <si>
    <t>VIVID ORIGINAL turist. ag. d.o.o.</t>
  </si>
  <si>
    <t>05821545022</t>
  </si>
  <si>
    <t>HRV.UDR. ZA INTEGRATIVNU PSIHOTER.</t>
  </si>
  <si>
    <t>UDR. POSLODAVACA U ZDRAVS. HRV.</t>
  </si>
  <si>
    <t>MEDICINSKI FAKULTET-SVEUČ U ZAGR.</t>
  </si>
  <si>
    <t>ERF - SVEUČILIŠTE U ZAGREBU</t>
  </si>
  <si>
    <t>08668346114</t>
  </si>
  <si>
    <t>NOELIA DECONT j.d.o.o.</t>
  </si>
  <si>
    <t>FLIBA d.o.o.</t>
  </si>
  <si>
    <t>HAK-USLUGE d.o.o.</t>
  </si>
  <si>
    <t>Ivan Begovac</t>
  </si>
  <si>
    <t>NZJZ DR. ANDRIJA ŠTAMPRA</t>
  </si>
  <si>
    <t>SPEKTAR PUTOVANJA</t>
  </si>
  <si>
    <t>HRVATSKO UDRUŽENJE ZA BIHEVIORALNO-KOGNITIVNE TERAPIJE</t>
  </si>
  <si>
    <t>PASTOR SERVISI d.o.o.</t>
  </si>
  <si>
    <t>RAKITJE</t>
  </si>
  <si>
    <t>ERGONOVA PILJEK  d.o.o.</t>
  </si>
  <si>
    <t>SVETI KRIŽ ZAČRETJE</t>
  </si>
  <si>
    <t>HRVATSKO UDRUŽENJE ZA KAZNENE ZNANOSTI I PRAKSU</t>
  </si>
  <si>
    <t>FAKULTET ZA UPORABNE DRUŽBENE ŠTUDIJE V NOVI GORICI</t>
  </si>
  <si>
    <t>SLOVENIJA-NOVA GORICA</t>
  </si>
  <si>
    <t>SI10636200</t>
  </si>
  <si>
    <t>STUDIO SPEKTAR</t>
  </si>
  <si>
    <t>SUPERPOZICIJA d.o.o.</t>
  </si>
  <si>
    <t>CONVENTUS CREDO d.o.o.</t>
  </si>
  <si>
    <t>FILOZOFSKI FAKULTET U ZAGREBU</t>
  </si>
  <si>
    <t>JESSICA KINGSLEY PUBLISHERS</t>
  </si>
  <si>
    <t>UK</t>
  </si>
  <si>
    <t>UDRUGA PRAVNIKA U ZDRAVSTVU</t>
  </si>
  <si>
    <t>HOTEL VARAŽDIN d.o.o.</t>
  </si>
  <si>
    <t>08263388075</t>
  </si>
  <si>
    <t>BIOELEKTRONIKA d.o.o.</t>
  </si>
  <si>
    <t>CENTAR SCENA</t>
  </si>
  <si>
    <t>MESSER CROATIA PLIN d.o.o.</t>
  </si>
  <si>
    <t>ČOKOLADNICA d.o.o.</t>
  </si>
  <si>
    <t>Ukupno HP-HRVATSKA POŠTA d.d.</t>
  </si>
  <si>
    <t>3251 - Rash. po osnovi utr. lijekova i potrošnog medic. mat.</t>
  </si>
  <si>
    <t>DRŽAVNI PRORAČUN RH</t>
  </si>
  <si>
    <t>Ukupno DRŽAVNI PRORAČUN RH</t>
  </si>
  <si>
    <t>SECRET ROSES j.d.o.o.</t>
  </si>
  <si>
    <t>NATIONAL INSTITUTE FOR THE CLINICAL APPLICATION OF BEHAVIORAL MEDICINE</t>
  </si>
  <si>
    <t>OGANJ d.o.o.</t>
  </si>
  <si>
    <t>UDRUGA IGRA</t>
  </si>
  <si>
    <t>HRVATSKO PSIHIJATRIJSKO DRUŠTVO</t>
  </si>
  <si>
    <t>KLINIKA ZA PSIHIJATRIJU VRAPČE</t>
  </si>
  <si>
    <t>02217925295</t>
  </si>
  <si>
    <t>I.B. TOP ABILITY j.d.o.o.</t>
  </si>
  <si>
    <t>ROTARY KLUB OSIJEK ACADEMIA</t>
  </si>
  <si>
    <t>CIENCIE MEETINGS</t>
  </si>
  <si>
    <t>3 K.F d.o.o.</t>
  </si>
  <si>
    <t>INSTITUT ZA GRUPNU ANALIZU ZAGREB</t>
  </si>
  <si>
    <t>LONDON</t>
  </si>
  <si>
    <t>SELF-DETERMINATION THEORY d.o.o.</t>
  </si>
  <si>
    <t>3235 - Zakupnine i najamnine</t>
  </si>
  <si>
    <t>AUTOCENTAR AGRAM d.o.o.</t>
  </si>
  <si>
    <t>03785720358</t>
  </si>
  <si>
    <t>TEHNOALFA d.o.o.</t>
  </si>
  <si>
    <t>Ukupno MICHEL d.o.o.</t>
  </si>
  <si>
    <t>Ukupno GRADSKA LJEKARNA ZAGREB:</t>
  </si>
  <si>
    <t>KVANTUM-TIM d.o.o.</t>
  </si>
  <si>
    <t>FURNITURE1 d.o.o.</t>
  </si>
  <si>
    <t>Ukupno KVANTUM-TIM d.o.o.:</t>
  </si>
  <si>
    <t>KERESTINEC</t>
  </si>
  <si>
    <t>ELLABO d.o.o.</t>
  </si>
  <si>
    <t>4224 - Medicinska i laboratorijska oprema</t>
  </si>
  <si>
    <t>SPEKTAR COPI, PRINT I FOTO</t>
  </si>
  <si>
    <t>INFO PULS d.o.o.</t>
  </si>
  <si>
    <t>4227 - Uređaji, strojevi i oprema za ostale namjene</t>
  </si>
  <si>
    <t>OUZOLABOOK INC</t>
  </si>
  <si>
    <t>ANTISEPTICA d.o.o.</t>
  </si>
  <si>
    <t>3251 - Rashodi po osnovi utroška lijekova i potr. med. mater.</t>
  </si>
  <si>
    <t>IKEA Hrvatska d.o.o.</t>
  </si>
  <si>
    <t>Ukupno IKEA HRVATSKA d.o.o.</t>
  </si>
  <si>
    <t>SLANUTAK d.o.o.</t>
  </si>
  <si>
    <t>GUNJA PRIJEVOZ j.d.o.o.</t>
  </si>
  <si>
    <t>COMPAS TRAVEL j.d.o.o.</t>
  </si>
  <si>
    <t>Tomislav Vinačezović</t>
  </si>
  <si>
    <t>VIDEO SIGURNOSNI SUSTAVI d.o.o.</t>
  </si>
  <si>
    <t>BRIGOJEDAC, vl. Sena Puhovski</t>
  </si>
  <si>
    <t>NEUROPIN, vl. Paulina Pavić</t>
  </si>
  <si>
    <t>4223 - Oprema za održavanje i zaštitu</t>
  </si>
  <si>
    <t>4262 - Ulaganja u računalne programe</t>
  </si>
  <si>
    <t>3113- Plaće za prekovremeni rad</t>
  </si>
  <si>
    <t>Ukupno PAMEL d.o.o.</t>
  </si>
  <si>
    <t>ODVJETNIČKO DRUŠTVO RELJIĆ, ZELIĆ, ŽIDANIĆ I MAR d.o.o.</t>
  </si>
  <si>
    <t>PEVEX d.d.</t>
  </si>
  <si>
    <t>SESVETE</t>
  </si>
  <si>
    <t>JEZ USLUGE j.d.o.o.</t>
  </si>
  <si>
    <t>00310079703</t>
  </si>
  <si>
    <t>3224 - Materijal i dijelovi za tekuće i investicijsko održavanje</t>
  </si>
  <si>
    <t>MEDICAL CENTAR d.o.o.</t>
  </si>
  <si>
    <t>06368590597</t>
  </si>
  <si>
    <t>EDUKA-SAVJET, vl. Višnja Mikuš-Krešić</t>
  </si>
  <si>
    <t>MASTERS EVENTS Ltd</t>
  </si>
  <si>
    <t>YORK</t>
  </si>
  <si>
    <t>Ukupno NARODNE NOVINE d.d.</t>
  </si>
  <si>
    <t>Sanja Bukulin</t>
  </si>
  <si>
    <t>AMALGAMARE d.o.o.</t>
  </si>
  <si>
    <t>MET Croatia Enargy Trade d.o.o.</t>
  </si>
  <si>
    <t>HRVATSKI LIJEČNIČKI ZBOR</t>
  </si>
  <si>
    <t>MAYO CLINIC SCHOOL OF CONTINOUS PROFESSIONAL DEVELOPMENT</t>
  </si>
  <si>
    <t>Ukupno Farmacia</t>
  </si>
  <si>
    <t>San Pablo, Jacksonville (US)</t>
  </si>
  <si>
    <t>IACAPAP (International Association for Child and Adolescent Psychiatry and Allioed Professions)</t>
  </si>
  <si>
    <t>ŠVICARSKA</t>
  </si>
  <si>
    <t>EKUPI  d.o.o.</t>
  </si>
  <si>
    <t>BUZIN</t>
  </si>
  <si>
    <t>JAVNI BILJEŽNIK Melita Čondrić</t>
  </si>
  <si>
    <t>BEA Centar za poremećaj hranjenja</t>
  </si>
  <si>
    <t>00779836098</t>
  </si>
  <si>
    <t>PBZ Card d.o.o.</t>
  </si>
  <si>
    <t>RECOM d.o.o.</t>
  </si>
  <si>
    <t>OPEN AI Ireland Limited</t>
  </si>
  <si>
    <t>IE4143435AH</t>
  </si>
  <si>
    <t>DUBLIN</t>
  </si>
  <si>
    <t>IZVJEŠĆE O TROŠENJU SREDSTAVA ZA  VELJAČU 2026. godine</t>
  </si>
  <si>
    <t xml:space="preserve">Ukupno isplaćeno 2/2026                </t>
  </si>
  <si>
    <t>KLINIČKI BOLNIČKI CENTAR ZAGREB</t>
  </si>
  <si>
    <t>Ukupno TELEMACH HRVATSKA d.o.o.:</t>
  </si>
  <si>
    <t>BUĐENJE</t>
  </si>
  <si>
    <t>ALMA CAREER CROATIA  d.o.o.</t>
  </si>
  <si>
    <t>01048724725</t>
  </si>
  <si>
    <t>3225 - Sitni inventar i auto gume</t>
  </si>
  <si>
    <t>POSLOVNO UČILIŠTE EXPERTA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</si>
</sst>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0" xfId="0" applyFill="1"/>
    <xf numFmtId="0" fontId="0" fillId="3" borderId="3" xfId="0" applyFill="1" applyBorder="1"/>
    <xf numFmtId="0" fontId="1" fillId="3" borderId="0" xfId="0" applyFont="1" applyFill="1"/>
    <xf numFmtId="0" fontId="0" fillId="5" borderId="6" xfId="0" applyFill="1" applyBorder="1"/>
    <xf numFmtId="0" fontId="2" fillId="5" borderId="7" xfId="0" applyFont="1" applyFill="1" applyBorder="1" applyAlignment="1">
      <alignment horizontal="center" vertical="center"/>
    </xf>
    <xf numFmtId="0" fontId="0" fillId="5" borderId="0" xfId="0" applyFill="1"/>
    <xf numFmtId="0" fontId="1" fillId="4" borderId="1" xfId="0" applyFont="1" applyFill="1" applyBorder="1"/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/>
    <xf numFmtId="0" fontId="1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1" xfId="0" quotePrefix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164" fontId="4" fillId="4" borderId="1" xfId="0" applyNumberFormat="1" applyFont="1" applyFill="1" applyBorder="1"/>
    <xf numFmtId="164" fontId="4" fillId="4" borderId="2" xfId="0" applyNumberFormat="1" applyFont="1" applyFill="1" applyBorder="1"/>
    <xf numFmtId="164" fontId="5" fillId="3" borderId="1" xfId="0" applyNumberFormat="1" applyFont="1" applyFill="1" applyBorder="1"/>
    <xf numFmtId="0" fontId="1" fillId="3" borderId="1" xfId="0" applyFont="1" applyFill="1" applyBorder="1" applyAlignment="1">
      <alignment wrapText="1"/>
    </xf>
    <xf numFmtId="0" fontId="1" fillId="3" borderId="3" xfId="0" applyFont="1" applyFill="1" applyBorder="1"/>
    <xf numFmtId="0" fontId="0" fillId="3" borderId="4" xfId="0" quotePrefix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164" fontId="5" fillId="5" borderId="8" xfId="0" applyNumberFormat="1" applyFont="1" applyFill="1" applyBorder="1"/>
    <xf numFmtId="0" fontId="1" fillId="3" borderId="8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/>
    <xf numFmtId="164" fontId="5" fillId="3" borderId="8" xfId="0" applyNumberFormat="1" applyFont="1" applyFill="1" applyBorder="1"/>
    <xf numFmtId="0" fontId="1" fillId="4" borderId="3" xfId="0" quotePrefix="1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0" fillId="4" borderId="8" xfId="0" applyFill="1" applyBorder="1"/>
    <xf numFmtId="164" fontId="4" fillId="4" borderId="8" xfId="0" applyNumberFormat="1" applyFont="1" applyFill="1" applyBorder="1"/>
    <xf numFmtId="0" fontId="0" fillId="4" borderId="1" xfId="0" applyFill="1" applyBorder="1"/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4" fillId="0" borderId="4" xfId="0" applyNumberFormat="1" applyFont="1" applyBorder="1"/>
    <xf numFmtId="0" fontId="1" fillId="4" borderId="4" xfId="0" quotePrefix="1" applyFont="1" applyFill="1" applyBorder="1" applyAlignment="1">
      <alignment horizontal="center" vertical="center" wrapText="1"/>
    </xf>
    <xf numFmtId="164" fontId="0" fillId="0" borderId="0" xfId="0" applyNumberFormat="1"/>
    <xf numFmtId="164" fontId="4" fillId="4" borderId="4" xfId="0" applyNumberFormat="1" applyFont="1" applyFill="1" applyBorder="1"/>
    <xf numFmtId="0" fontId="0" fillId="6" borderId="1" xfId="0" applyFill="1" applyBorder="1"/>
    <xf numFmtId="0" fontId="0" fillId="6" borderId="3" xfId="0" applyFill="1" applyBorder="1"/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164" fontId="5" fillId="6" borderId="1" xfId="0" applyNumberFormat="1" applyFont="1" applyFill="1" applyBorder="1"/>
    <xf numFmtId="0" fontId="1" fillId="7" borderId="1" xfId="0" applyFont="1" applyFill="1" applyBorder="1"/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/>
    <xf numFmtId="0" fontId="1" fillId="7" borderId="3" xfId="0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0" fillId="8" borderId="1" xfId="0" applyFill="1" applyBorder="1"/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164" fontId="5" fillId="8" borderId="1" xfId="0" applyNumberFormat="1" applyFont="1" applyFill="1" applyBorder="1"/>
    <xf numFmtId="0" fontId="0" fillId="8" borderId="3" xfId="0" applyFill="1" applyBorder="1"/>
    <xf numFmtId="0" fontId="0" fillId="8" borderId="1" xfId="0" applyFill="1" applyBorder="1" applyAlignment="1">
      <alignment wrapText="1"/>
    </xf>
    <xf numFmtId="0" fontId="1" fillId="8" borderId="3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/>
    <xf numFmtId="164" fontId="4" fillId="4" borderId="1" xfId="0" applyNumberFormat="1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0" fillId="9" borderId="1" xfId="0" applyFill="1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164" fontId="5" fillId="9" borderId="1" xfId="0" applyNumberFormat="1" applyFont="1" applyFill="1" applyBorder="1"/>
    <xf numFmtId="0" fontId="0" fillId="9" borderId="3" xfId="0" applyFill="1" applyBorder="1"/>
    <xf numFmtId="0" fontId="0" fillId="9" borderId="0" xfId="0" applyFill="1"/>
    <xf numFmtId="0" fontId="1" fillId="9" borderId="3" xfId="0" applyFont="1" applyFill="1" applyBorder="1"/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164" fontId="4" fillId="9" borderId="1" xfId="0" applyNumberFormat="1" applyFont="1" applyFill="1" applyBorder="1"/>
    <xf numFmtId="0" fontId="1" fillId="3" borderId="10" xfId="0" applyFont="1" applyFill="1" applyBorder="1"/>
    <xf numFmtId="0" fontId="0" fillId="3" borderId="4" xfId="0" applyFill="1" applyBorder="1" applyAlignment="1">
      <alignment horizontal="center" vertical="center" wrapText="1"/>
    </xf>
    <xf numFmtId="164" fontId="5" fillId="3" borderId="4" xfId="0" applyNumberFormat="1" applyFont="1" applyFill="1" applyBorder="1"/>
    <xf numFmtId="0" fontId="0" fillId="3" borderId="3" xfId="0" applyFill="1" applyBorder="1" applyAlignment="1">
      <alignment horizontal="left"/>
    </xf>
    <xf numFmtId="0" fontId="3" fillId="3" borderId="0" xfId="0" applyFont="1" applyFill="1" applyAlignment="1">
      <alignment horizontal="left"/>
    </xf>
  </cellXfs>
  <cellStyles count="1">
    <cellStyle name="Normal" xfId="0" builtinId="0"/>
  </cellStyles>
  <dxfs count="15">
    <dxf>
      <fill>
        <patternFill patternType="solid">
          <fgColor indexed="64"/>
          <bgColor theme="4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_-* #,##0.00\ [$€-1]_-;\-* #,##0.00\ [$€-1]_-;_-* &quot;-&quot;??\ [$€-1]_-;_-@_-"/>
      <fill>
        <patternFill patternType="solid">
          <fgColor indexed="64"/>
          <bgColor theme="4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charset val="238"/>
        <scheme val="major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fill>
        <patternFill patternType="solid">
          <fgColor indexed="64"/>
          <bgColor theme="4" tint="0.39997558519241921"/>
        </patternFill>
      </fill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0.3999755851924192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BF7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AC888D-8C3B-4A6B-87C4-1B1D7BC05784}" name="Table13" displayName="Table13" ref="A4:E214" totalsRowCount="1" headerRowDxfId="14" totalsRowDxfId="11" headerRowBorderDxfId="13" tableBorderDxfId="12" totalsRowBorderDxfId="10">
  <autoFilter ref="A4:E213" xr:uid="{F4AC888D-8C3B-4A6B-87C4-1B1D7BC05784}"/>
  <sortState xmlns:xlrd2="http://schemas.microsoft.com/office/spreadsheetml/2017/richdata2" ref="A5:E213">
    <sortCondition ref="A5:A213"/>
  </sortState>
  <tableColumns count="5">
    <tableColumn id="2" xr3:uid="{4B7F07AA-775C-4433-A214-7A8835796A15}" name="Naziv primatelja_x000a_(naziv pravne osobe/ime i prezime fizičke osobe)" dataDxfId="9" totalsRowDxfId="4"/>
    <tableColumn id="3" xr3:uid="{4F7F17AC-0F33-41DB-BC07-A5F7457593C9}" name="Osobni identifikacijski broj (OIB) primatelja" dataDxfId="8" totalsRowDxfId="3"/>
    <tableColumn id="4" xr3:uid="{1EF798D9-E8CD-4D79-9F90-1F4973C60F14}" name="Sjedište /Prebivalište (grad ili općina) primatelja" totalsRowLabel="Ukupno isplaćeno 2/2026                " dataDxfId="7" totalsRowDxfId="2"/>
    <tableColumn id="5" xr3:uid="{88528804-D318-480B-A817-5F028B56413E}" name="Isplaćeni iznos" totalsRowFunction="custom" dataDxfId="6" totalsRowDxfId="1">
      <totalsRowFormula>D11+D6+D16+D45+D49+D52+D53+D56+D60+D63+D66+D88+D91+D102+D107+D112+D116+D129+D135+D139+D168+D170+D171+D172+D176+D178+D179+D183+D186+D187+D188+D189+D193+D196+D197+D199+D200+D203+D204+D205+D206+D207+D208+D210+D211+D212+D213+D100+D156+D209+D73+D190+D55+D70+D113+D123+D132+D145+D83+D137+D23+D198+D101+D202+D50+D9+D22+D95+D154+D164+D195+D68+D19+D120+D104+D106+D110+D28+D48+D57+D64+D41+D99+D184+D71+D80+D130+D15+D33+D133+D194+D82+D13+D126+D128+D147+D86+D79+D17+D42+D8+D122+D138</totalsRowFormula>
    </tableColumn>
    <tableColumn id="7" xr3:uid="{6DEFAFE5-FB07-4A94-A257-2546D0DEBF9B}" name="Vrsta rashoda/izdatka (šifra i naziv ekonomske klasifikacije razine odjeljka sukladno pravilniku kojim se uređuje sustav proračunskog računovodstva i računski plan)" dataDxfId="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E6BEB-3C5B-4A42-8A73-88D4303C8BDA}">
  <sheetPr>
    <pageSetUpPr fitToPage="1"/>
  </sheetPr>
  <dimension ref="A1:G217"/>
  <sheetViews>
    <sheetView tabSelected="1" workbookViewId="0">
      <selection activeCell="D215" sqref="D215"/>
    </sheetView>
  </sheetViews>
  <sheetFormatPr defaultRowHeight="15" x14ac:dyDescent="0.25"/>
  <cols>
    <col min="1" max="1" width="38.28515625" customWidth="1"/>
    <col min="2" max="2" width="23.42578125" customWidth="1"/>
    <col min="3" max="3" width="22.28515625" customWidth="1"/>
    <col min="4" max="4" width="15.28515625" customWidth="1"/>
    <col min="5" max="5" width="54.85546875" customWidth="1"/>
    <col min="6" max="6" width="10.140625" customWidth="1"/>
    <col min="7" max="7" width="13.85546875" customWidth="1"/>
    <col min="8" max="96" width="11.140625" customWidth="1"/>
    <col min="97" max="996" width="12.140625" customWidth="1"/>
    <col min="997" max="9996" width="13.140625" customWidth="1"/>
    <col min="9997" max="16384" width="14.140625" customWidth="1"/>
  </cols>
  <sheetData>
    <row r="1" spans="1:5" x14ac:dyDescent="0.25">
      <c r="A1" s="5" t="s">
        <v>28</v>
      </c>
      <c r="B1" s="3"/>
      <c r="C1" s="3"/>
      <c r="D1" s="3"/>
      <c r="E1" s="3"/>
    </row>
    <row r="2" spans="1:5" x14ac:dyDescent="0.25">
      <c r="A2" s="5" t="s">
        <v>29</v>
      </c>
      <c r="B2" s="3"/>
      <c r="C2" s="3"/>
      <c r="D2" s="3"/>
      <c r="E2" s="3"/>
    </row>
    <row r="3" spans="1:5" ht="27.75" customHeight="1" x14ac:dyDescent="0.25">
      <c r="A3" s="3"/>
      <c r="B3" s="93" t="s">
        <v>267</v>
      </c>
      <c r="C3" s="93"/>
      <c r="D3" s="93"/>
      <c r="E3" s="3"/>
    </row>
    <row r="4" spans="1:5" ht="57.6" customHeight="1" x14ac:dyDescent="0.25">
      <c r="A4" s="1" t="s">
        <v>0</v>
      </c>
      <c r="B4" s="1" t="s">
        <v>1</v>
      </c>
      <c r="C4" s="1" t="s">
        <v>2</v>
      </c>
      <c r="D4" s="1" t="s">
        <v>30</v>
      </c>
      <c r="E4" s="2" t="s">
        <v>3</v>
      </c>
    </row>
    <row r="5" spans="1:5" ht="23.25" hidden="1" customHeight="1" x14ac:dyDescent="0.25">
      <c r="A5" s="9" t="s">
        <v>41</v>
      </c>
      <c r="B5" s="10">
        <v>29524210204</v>
      </c>
      <c r="C5" s="11" t="s">
        <v>10</v>
      </c>
      <c r="D5" s="24"/>
      <c r="E5" s="12" t="s">
        <v>13</v>
      </c>
    </row>
    <row r="6" spans="1:5" x14ac:dyDescent="0.25">
      <c r="A6" s="18" t="s">
        <v>40</v>
      </c>
      <c r="B6" s="10">
        <v>58353015102</v>
      </c>
      <c r="C6" s="11" t="s">
        <v>10</v>
      </c>
      <c r="D6" s="24">
        <v>12.38</v>
      </c>
      <c r="E6" s="12" t="s">
        <v>12</v>
      </c>
    </row>
    <row r="7" spans="1:5" hidden="1" x14ac:dyDescent="0.25">
      <c r="A7" s="12" t="s">
        <v>47</v>
      </c>
      <c r="B7" s="13"/>
      <c r="C7" s="14"/>
      <c r="D7" s="25"/>
      <c r="E7" s="12"/>
    </row>
    <row r="8" spans="1:5" x14ac:dyDescent="0.25">
      <c r="A8" s="9" t="s">
        <v>272</v>
      </c>
      <c r="B8" s="10">
        <v>14273924910</v>
      </c>
      <c r="C8" s="11" t="s">
        <v>10</v>
      </c>
      <c r="D8" s="24">
        <f>85+85+85</f>
        <v>255</v>
      </c>
      <c r="E8" s="12" t="s">
        <v>66</v>
      </c>
    </row>
    <row r="9" spans="1:5" hidden="1" x14ac:dyDescent="0.25">
      <c r="A9" s="9" t="s">
        <v>249</v>
      </c>
      <c r="B9" s="10">
        <v>36700853212</v>
      </c>
      <c r="C9" s="11" t="s">
        <v>10</v>
      </c>
      <c r="D9" s="24"/>
      <c r="E9" s="12" t="s">
        <v>22</v>
      </c>
    </row>
    <row r="10" spans="1:5" hidden="1" x14ac:dyDescent="0.25">
      <c r="A10" s="9" t="s">
        <v>39</v>
      </c>
      <c r="B10" s="15">
        <v>95800408564</v>
      </c>
      <c r="C10" s="16" t="s">
        <v>10</v>
      </c>
      <c r="D10" s="24"/>
      <c r="E10" s="12" t="s">
        <v>15</v>
      </c>
    </row>
    <row r="11" spans="1:5" hidden="1" x14ac:dyDescent="0.25">
      <c r="A11" s="9" t="s">
        <v>221</v>
      </c>
      <c r="B11" s="10">
        <v>65383803641</v>
      </c>
      <c r="C11" s="11" t="s">
        <v>10</v>
      </c>
      <c r="D11" s="24"/>
      <c r="E11" s="12" t="s">
        <v>12</v>
      </c>
    </row>
    <row r="12" spans="1:5" hidden="1" x14ac:dyDescent="0.25">
      <c r="A12" s="9" t="s">
        <v>206</v>
      </c>
      <c r="B12" s="17" t="s">
        <v>207</v>
      </c>
      <c r="C12" s="11" t="s">
        <v>10</v>
      </c>
      <c r="D12" s="24"/>
      <c r="E12" s="12" t="s">
        <v>69</v>
      </c>
    </row>
    <row r="13" spans="1:5" hidden="1" x14ac:dyDescent="0.25">
      <c r="A13" s="9" t="s">
        <v>260</v>
      </c>
      <c r="B13" s="17" t="s">
        <v>261</v>
      </c>
      <c r="C13" s="11" t="s">
        <v>10</v>
      </c>
      <c r="D13" s="24"/>
      <c r="E13" s="12" t="s">
        <v>22</v>
      </c>
    </row>
    <row r="14" spans="1:5" hidden="1" x14ac:dyDescent="0.25">
      <c r="A14" s="9" t="s">
        <v>143</v>
      </c>
      <c r="B14" s="17" t="s">
        <v>146</v>
      </c>
      <c r="C14" s="11" t="s">
        <v>144</v>
      </c>
      <c r="D14" s="24"/>
      <c r="E14" s="12" t="s">
        <v>22</v>
      </c>
    </row>
    <row r="15" spans="1:5" hidden="1" x14ac:dyDescent="0.25">
      <c r="A15" s="9" t="s">
        <v>183</v>
      </c>
      <c r="B15" s="17">
        <v>47204464015</v>
      </c>
      <c r="C15" s="11" t="s">
        <v>10</v>
      </c>
      <c r="D15" s="24"/>
      <c r="E15" s="12" t="s">
        <v>15</v>
      </c>
    </row>
    <row r="16" spans="1:5" ht="16.5" customHeight="1" x14ac:dyDescent="0.25">
      <c r="A16" s="9" t="s">
        <v>86</v>
      </c>
      <c r="B16" s="10">
        <v>19972711060</v>
      </c>
      <c r="C16" s="11" t="s">
        <v>10</v>
      </c>
      <c r="D16" s="24">
        <v>20.25</v>
      </c>
      <c r="E16" s="12" t="s">
        <v>20</v>
      </c>
    </row>
    <row r="17" spans="1:5" ht="16.5" customHeight="1" x14ac:dyDescent="0.25">
      <c r="A17" s="9" t="s">
        <v>271</v>
      </c>
      <c r="B17" s="17" t="s">
        <v>273</v>
      </c>
      <c r="C17" s="11" t="s">
        <v>10</v>
      </c>
      <c r="D17" s="24">
        <v>130</v>
      </c>
      <c r="E17" s="12" t="s">
        <v>22</v>
      </c>
    </row>
    <row r="18" spans="1:5" hidden="1" x14ac:dyDescent="0.25">
      <c r="A18" s="9" t="s">
        <v>132</v>
      </c>
      <c r="B18" s="10"/>
      <c r="C18" s="11" t="s">
        <v>131</v>
      </c>
      <c r="D18" s="24"/>
      <c r="E18" s="12" t="s">
        <v>67</v>
      </c>
    </row>
    <row r="19" spans="1:5" hidden="1" x14ac:dyDescent="0.25">
      <c r="A19" s="9" t="s">
        <v>140</v>
      </c>
      <c r="B19" s="10">
        <v>66792088275</v>
      </c>
      <c r="C19" s="11" t="s">
        <v>10</v>
      </c>
      <c r="D19" s="24"/>
      <c r="E19" s="12" t="s">
        <v>22</v>
      </c>
    </row>
    <row r="20" spans="1:5" hidden="1" x14ac:dyDescent="0.25">
      <c r="A20" s="9" t="s">
        <v>184</v>
      </c>
      <c r="B20" s="10">
        <v>13340748444</v>
      </c>
      <c r="C20" s="11" t="s">
        <v>10</v>
      </c>
      <c r="D20" s="24"/>
      <c r="E20" s="12" t="s">
        <v>15</v>
      </c>
    </row>
    <row r="21" spans="1:5" hidden="1" x14ac:dyDescent="0.25">
      <c r="A21" s="9" t="s">
        <v>200</v>
      </c>
      <c r="B21" s="10"/>
      <c r="C21" s="11" t="s">
        <v>203</v>
      </c>
      <c r="D21" s="24"/>
      <c r="E21" s="12" t="s">
        <v>22</v>
      </c>
    </row>
    <row r="22" spans="1:5" hidden="1" x14ac:dyDescent="0.25">
      <c r="A22" s="9" t="s">
        <v>101</v>
      </c>
      <c r="B22" s="10">
        <v>24640993045</v>
      </c>
      <c r="C22" s="11" t="s">
        <v>10</v>
      </c>
      <c r="D22" s="24"/>
      <c r="E22" s="12" t="s">
        <v>53</v>
      </c>
    </row>
    <row r="23" spans="1:5" hidden="1" x14ac:dyDescent="0.25">
      <c r="A23" s="9" t="s">
        <v>176</v>
      </c>
      <c r="B23" s="10">
        <v>94766180676</v>
      </c>
      <c r="C23" s="11" t="s">
        <v>10</v>
      </c>
      <c r="D23" s="24"/>
      <c r="E23" s="12" t="s">
        <v>22</v>
      </c>
    </row>
    <row r="24" spans="1:5" hidden="1" x14ac:dyDescent="0.25">
      <c r="A24" s="9" t="s">
        <v>227</v>
      </c>
      <c r="B24" s="10">
        <v>74969125378</v>
      </c>
      <c r="C24" s="11" t="s">
        <v>10</v>
      </c>
      <c r="D24" s="24"/>
      <c r="E24" s="12" t="s">
        <v>13</v>
      </c>
    </row>
    <row r="25" spans="1:5" hidden="1" x14ac:dyDescent="0.25">
      <c r="A25" s="9" t="s">
        <v>133</v>
      </c>
      <c r="B25" s="10">
        <v>26187994862</v>
      </c>
      <c r="C25" s="11" t="s">
        <v>10</v>
      </c>
      <c r="D25" s="24"/>
      <c r="E25" s="12" t="s">
        <v>124</v>
      </c>
    </row>
    <row r="26" spans="1:5" hidden="1" x14ac:dyDescent="0.25">
      <c r="A26" s="9" t="s">
        <v>186</v>
      </c>
      <c r="B26" s="10">
        <v>87186759718</v>
      </c>
      <c r="C26" s="11" t="s">
        <v>10</v>
      </c>
      <c r="D26" s="24"/>
      <c r="E26" s="12" t="s">
        <v>16</v>
      </c>
    </row>
    <row r="27" spans="1:5" hidden="1" x14ac:dyDescent="0.25">
      <c r="A27" s="9" t="s">
        <v>110</v>
      </c>
      <c r="B27" s="10">
        <v>94124811986</v>
      </c>
      <c r="C27" s="11" t="s">
        <v>10</v>
      </c>
      <c r="D27" s="24"/>
      <c r="E27" s="12" t="s">
        <v>12</v>
      </c>
    </row>
    <row r="28" spans="1:5" ht="15.75" hidden="1" customHeight="1" x14ac:dyDescent="0.25">
      <c r="A28" s="9" t="s">
        <v>189</v>
      </c>
      <c r="B28" s="10">
        <v>18683136487</v>
      </c>
      <c r="C28" s="11" t="s">
        <v>10</v>
      </c>
      <c r="D28" s="24"/>
      <c r="E28" s="12" t="s">
        <v>18</v>
      </c>
    </row>
    <row r="29" spans="1:5" hidden="1" x14ac:dyDescent="0.25">
      <c r="A29" s="55" t="s">
        <v>189</v>
      </c>
      <c r="B29" s="56">
        <v>18683136487</v>
      </c>
      <c r="C29" s="57" t="s">
        <v>10</v>
      </c>
      <c r="D29" s="58"/>
      <c r="E29" s="59" t="s">
        <v>22</v>
      </c>
    </row>
    <row r="30" spans="1:5" hidden="1" x14ac:dyDescent="0.25">
      <c r="A30" s="9" t="s">
        <v>190</v>
      </c>
      <c r="B30" s="10"/>
      <c r="C30" s="11"/>
      <c r="D30" s="24"/>
      <c r="E30" s="12"/>
    </row>
    <row r="31" spans="1:5" hidden="1" x14ac:dyDescent="0.25">
      <c r="A31" s="9" t="s">
        <v>157</v>
      </c>
      <c r="B31" s="10">
        <v>34967762426</v>
      </c>
      <c r="C31" s="11" t="s">
        <v>10</v>
      </c>
      <c r="D31" s="24"/>
      <c r="E31" s="12" t="s">
        <v>22</v>
      </c>
    </row>
    <row r="32" spans="1:5" hidden="1" x14ac:dyDescent="0.25">
      <c r="A32" s="9" t="s">
        <v>168</v>
      </c>
      <c r="B32" s="10">
        <v>43699365561</v>
      </c>
      <c r="C32" s="11" t="s">
        <v>169</v>
      </c>
      <c r="D32" s="24"/>
      <c r="E32" s="12" t="s">
        <v>83</v>
      </c>
    </row>
    <row r="33" spans="1:5" hidden="1" x14ac:dyDescent="0.25">
      <c r="A33" s="9" t="s">
        <v>257</v>
      </c>
      <c r="B33" s="10">
        <v>64567085531</v>
      </c>
      <c r="C33" s="11" t="s">
        <v>258</v>
      </c>
      <c r="D33" s="24"/>
      <c r="E33" s="12" t="s">
        <v>219</v>
      </c>
    </row>
    <row r="34" spans="1:5" hidden="1" x14ac:dyDescent="0.25">
      <c r="A34" s="9" t="s">
        <v>215</v>
      </c>
      <c r="B34" s="10">
        <v>48062605125</v>
      </c>
      <c r="C34" s="11" t="s">
        <v>10</v>
      </c>
      <c r="D34" s="24"/>
      <c r="E34" s="12" t="s">
        <v>20</v>
      </c>
    </row>
    <row r="35" spans="1:5" hidden="1" x14ac:dyDescent="0.25">
      <c r="A35" s="9" t="s">
        <v>150</v>
      </c>
      <c r="B35" s="10">
        <v>38525814508</v>
      </c>
      <c r="C35" s="11" t="s">
        <v>10</v>
      </c>
      <c r="D35" s="24"/>
      <c r="E35" s="12" t="s">
        <v>20</v>
      </c>
    </row>
    <row r="36" spans="1:5" hidden="1" x14ac:dyDescent="0.25">
      <c r="A36" s="9" t="s">
        <v>72</v>
      </c>
      <c r="B36" s="10">
        <v>62360702119</v>
      </c>
      <c r="C36" s="10" t="s">
        <v>73</v>
      </c>
      <c r="D36" s="24"/>
      <c r="E36" s="12" t="s">
        <v>82</v>
      </c>
    </row>
    <row r="37" spans="1:5" hidden="1" x14ac:dyDescent="0.25">
      <c r="A37" s="9" t="s">
        <v>130</v>
      </c>
      <c r="B37" s="10">
        <v>11578972258</v>
      </c>
      <c r="C37" s="10" t="s">
        <v>10</v>
      </c>
      <c r="D37" s="24"/>
      <c r="E37" s="12" t="s">
        <v>53</v>
      </c>
    </row>
    <row r="38" spans="1:5" ht="30" hidden="1" x14ac:dyDescent="0.25">
      <c r="A38" s="18" t="s">
        <v>171</v>
      </c>
      <c r="B38" s="10" t="s">
        <v>173</v>
      </c>
      <c r="C38" s="10" t="s">
        <v>172</v>
      </c>
      <c r="D38" s="24"/>
      <c r="E38" s="12" t="s">
        <v>22</v>
      </c>
    </row>
    <row r="39" spans="1:5" hidden="1" x14ac:dyDescent="0.25">
      <c r="A39" s="23" t="s">
        <v>78</v>
      </c>
      <c r="B39" s="72">
        <v>85267957976</v>
      </c>
      <c r="C39" s="72" t="s">
        <v>10</v>
      </c>
      <c r="D39" s="26"/>
      <c r="E39" s="4" t="s">
        <v>222</v>
      </c>
    </row>
    <row r="40" spans="1:5" hidden="1" x14ac:dyDescent="0.25">
      <c r="A40" s="23" t="s">
        <v>78</v>
      </c>
      <c r="B40" s="72">
        <v>85267957976</v>
      </c>
      <c r="C40" s="72" t="s">
        <v>10</v>
      </c>
      <c r="D40" s="26"/>
      <c r="E40" s="4" t="s">
        <v>12</v>
      </c>
    </row>
    <row r="41" spans="1:5" hidden="1" x14ac:dyDescent="0.25">
      <c r="A41" s="9" t="s">
        <v>253</v>
      </c>
      <c r="B41" s="10"/>
      <c r="C41" s="10"/>
      <c r="D41" s="24"/>
      <c r="E41" s="12"/>
    </row>
    <row r="42" spans="1:5" x14ac:dyDescent="0.25">
      <c r="A42" s="9" t="s">
        <v>102</v>
      </c>
      <c r="B42" s="10">
        <v>14280792027</v>
      </c>
      <c r="C42" s="10" t="s">
        <v>103</v>
      </c>
      <c r="D42" s="24">
        <v>620</v>
      </c>
      <c r="E42" s="12" t="s">
        <v>22</v>
      </c>
    </row>
    <row r="43" spans="1:5" hidden="1" x14ac:dyDescent="0.25">
      <c r="A43" s="9" t="s">
        <v>76</v>
      </c>
      <c r="B43" s="10">
        <v>57524651551</v>
      </c>
      <c r="C43" s="11" t="s">
        <v>10</v>
      </c>
      <c r="D43" s="24"/>
      <c r="E43" s="12" t="s">
        <v>53</v>
      </c>
    </row>
    <row r="44" spans="1:5" ht="13.5" hidden="1" customHeight="1" x14ac:dyDescent="0.25">
      <c r="A44" s="9" t="s">
        <v>177</v>
      </c>
      <c r="B44" s="10">
        <v>90633715804</v>
      </c>
      <c r="C44" s="11" t="s">
        <v>10</v>
      </c>
      <c r="D44" s="24"/>
      <c r="E44" s="12" t="s">
        <v>22</v>
      </c>
    </row>
    <row r="45" spans="1:5" hidden="1" x14ac:dyDescent="0.25">
      <c r="A45" s="9" t="s">
        <v>36</v>
      </c>
      <c r="B45" s="10">
        <v>85821130368</v>
      </c>
      <c r="C45" s="11" t="s">
        <v>10</v>
      </c>
      <c r="D45" s="24"/>
      <c r="E45" s="12" t="s">
        <v>17</v>
      </c>
    </row>
    <row r="46" spans="1:5" hidden="1" x14ac:dyDescent="0.25">
      <c r="A46" s="9" t="s">
        <v>160</v>
      </c>
      <c r="B46" s="10">
        <v>30777726033</v>
      </c>
      <c r="C46" s="11" t="s">
        <v>10</v>
      </c>
      <c r="D46" s="24"/>
      <c r="E46" s="12" t="s">
        <v>83</v>
      </c>
    </row>
    <row r="47" spans="1:5" hidden="1" x14ac:dyDescent="0.25">
      <c r="A47" s="9" t="s">
        <v>212</v>
      </c>
      <c r="B47" s="10">
        <v>33412662987</v>
      </c>
      <c r="C47" s="11" t="s">
        <v>214</v>
      </c>
      <c r="D47" s="24"/>
      <c r="E47" s="12" t="s">
        <v>83</v>
      </c>
    </row>
    <row r="48" spans="1:5" hidden="1" x14ac:dyDescent="0.25">
      <c r="A48" s="9" t="s">
        <v>134</v>
      </c>
      <c r="B48" s="10">
        <v>13604886584</v>
      </c>
      <c r="C48" s="11" t="s">
        <v>10</v>
      </c>
      <c r="D48" s="24"/>
      <c r="E48" s="12" t="s">
        <v>15</v>
      </c>
    </row>
    <row r="49" spans="1:5" x14ac:dyDescent="0.25">
      <c r="A49" s="9" t="s">
        <v>8</v>
      </c>
      <c r="B49" s="15">
        <v>61817894938</v>
      </c>
      <c r="C49" s="16" t="s">
        <v>10</v>
      </c>
      <c r="D49" s="24">
        <v>125.08</v>
      </c>
      <c r="E49" s="12" t="s">
        <v>14</v>
      </c>
    </row>
    <row r="50" spans="1:5" hidden="1" x14ac:dyDescent="0.25">
      <c r="A50" s="9" t="s">
        <v>6</v>
      </c>
      <c r="B50" s="15">
        <v>37268254106</v>
      </c>
      <c r="C50" s="15" t="s">
        <v>10</v>
      </c>
      <c r="D50" s="24"/>
      <c r="E50" s="12" t="s">
        <v>222</v>
      </c>
    </row>
    <row r="51" spans="1:5" hidden="1" x14ac:dyDescent="0.25">
      <c r="A51" s="12" t="s">
        <v>210</v>
      </c>
      <c r="B51" s="10"/>
      <c r="C51" s="10"/>
      <c r="D51" s="24"/>
      <c r="E51" s="12"/>
    </row>
    <row r="52" spans="1:5" hidden="1" x14ac:dyDescent="0.25">
      <c r="A52" s="9" t="s">
        <v>149</v>
      </c>
      <c r="B52" s="10">
        <v>74364571096</v>
      </c>
      <c r="C52" s="10" t="s">
        <v>10</v>
      </c>
      <c r="D52" s="24"/>
      <c r="E52" s="12" t="s">
        <v>19</v>
      </c>
    </row>
    <row r="53" spans="1:5" x14ac:dyDescent="0.25">
      <c r="A53" s="12" t="s">
        <v>7</v>
      </c>
      <c r="B53" s="17" t="s">
        <v>58</v>
      </c>
      <c r="C53" s="11" t="s">
        <v>10</v>
      </c>
      <c r="D53" s="24">
        <f>412.21+134.48</f>
        <v>546.68999999999994</v>
      </c>
      <c r="E53" s="12" t="s">
        <v>14</v>
      </c>
    </row>
    <row r="54" spans="1:5" hidden="1" x14ac:dyDescent="0.25">
      <c r="A54" s="9" t="s">
        <v>226</v>
      </c>
      <c r="B54" s="17">
        <v>79044094484</v>
      </c>
      <c r="C54" s="11" t="s">
        <v>10</v>
      </c>
      <c r="D54" s="24"/>
      <c r="E54" s="12" t="s">
        <v>13</v>
      </c>
    </row>
    <row r="55" spans="1:5" hidden="1" x14ac:dyDescent="0.25">
      <c r="A55" s="9" t="s">
        <v>161</v>
      </c>
      <c r="B55" s="17">
        <v>27985234094</v>
      </c>
      <c r="C55" s="11" t="s">
        <v>10</v>
      </c>
      <c r="D55" s="24"/>
      <c r="E55" s="12" t="s">
        <v>67</v>
      </c>
    </row>
    <row r="56" spans="1:5" x14ac:dyDescent="0.25">
      <c r="A56" s="9" t="s">
        <v>33</v>
      </c>
      <c r="B56" s="15">
        <v>63073332379</v>
      </c>
      <c r="C56" s="16" t="s">
        <v>10</v>
      </c>
      <c r="D56" s="24">
        <v>885.66</v>
      </c>
      <c r="E56" s="12" t="s">
        <v>19</v>
      </c>
    </row>
    <row r="57" spans="1:5" hidden="1" x14ac:dyDescent="0.25">
      <c r="A57" s="9" t="s">
        <v>181</v>
      </c>
      <c r="B57" s="10">
        <v>23950119865</v>
      </c>
      <c r="C57" s="11" t="s">
        <v>73</v>
      </c>
      <c r="D57" s="24"/>
      <c r="E57" s="12" t="s">
        <v>53</v>
      </c>
    </row>
    <row r="58" spans="1:5" hidden="1" x14ac:dyDescent="0.25">
      <c r="A58" s="9" t="s">
        <v>99</v>
      </c>
      <c r="B58" s="10">
        <v>17730557062</v>
      </c>
      <c r="C58" s="11" t="s">
        <v>10</v>
      </c>
      <c r="D58" s="24"/>
      <c r="E58" s="12" t="s">
        <v>12</v>
      </c>
    </row>
    <row r="59" spans="1:5" hidden="1" x14ac:dyDescent="0.25">
      <c r="A59" s="9" t="s">
        <v>46</v>
      </c>
      <c r="B59" s="10">
        <v>41317489366</v>
      </c>
      <c r="C59" s="11" t="s">
        <v>64</v>
      </c>
      <c r="D59" s="24"/>
      <c r="E59" s="12" t="s">
        <v>19</v>
      </c>
    </row>
    <row r="60" spans="1:5" x14ac:dyDescent="0.25">
      <c r="A60" s="9" t="s">
        <v>57</v>
      </c>
      <c r="B60" s="10">
        <v>87311810356</v>
      </c>
      <c r="C60" s="11" t="s">
        <v>11</v>
      </c>
      <c r="D60" s="24">
        <v>754.16</v>
      </c>
      <c r="E60" s="12" t="s">
        <v>13</v>
      </c>
    </row>
    <row r="61" spans="1:5" hidden="1" x14ac:dyDescent="0.25">
      <c r="A61" s="50" t="s">
        <v>57</v>
      </c>
      <c r="B61" s="52">
        <v>87311810357</v>
      </c>
      <c r="C61" s="53" t="s">
        <v>11</v>
      </c>
      <c r="D61" s="54"/>
      <c r="E61" s="51" t="s">
        <v>69</v>
      </c>
    </row>
    <row r="62" spans="1:5" hidden="1" x14ac:dyDescent="0.25">
      <c r="A62" s="9" t="s">
        <v>187</v>
      </c>
      <c r="B62" s="10"/>
      <c r="C62" s="11"/>
      <c r="D62" s="24"/>
      <c r="E62" s="12"/>
    </row>
    <row r="63" spans="1:5" x14ac:dyDescent="0.25">
      <c r="A63" s="9" t="s">
        <v>63</v>
      </c>
      <c r="B63" s="10">
        <v>68419124305</v>
      </c>
      <c r="C63" s="11" t="s">
        <v>10</v>
      </c>
      <c r="D63" s="24">
        <v>42.48</v>
      </c>
      <c r="E63" s="12" t="s">
        <v>18</v>
      </c>
    </row>
    <row r="64" spans="1:5" hidden="1" x14ac:dyDescent="0.25">
      <c r="A64" s="9" t="s">
        <v>251</v>
      </c>
      <c r="B64" s="10">
        <v>60192951611</v>
      </c>
      <c r="C64" s="11" t="s">
        <v>10</v>
      </c>
      <c r="D64" s="24"/>
      <c r="E64" s="12" t="s">
        <v>22</v>
      </c>
    </row>
    <row r="65" spans="1:5" hidden="1" x14ac:dyDescent="0.25">
      <c r="A65" s="9" t="s">
        <v>195</v>
      </c>
      <c r="B65" s="10">
        <v>90537984151</v>
      </c>
      <c r="C65" s="11" t="s">
        <v>10</v>
      </c>
      <c r="D65" s="24"/>
      <c r="E65" s="12" t="s">
        <v>67</v>
      </c>
    </row>
    <row r="66" spans="1:5" ht="15.75" hidden="1" customHeight="1" x14ac:dyDescent="0.25">
      <c r="A66" s="18" t="s">
        <v>154</v>
      </c>
      <c r="B66" s="19">
        <v>45535699512</v>
      </c>
      <c r="C66" s="11" t="s">
        <v>10</v>
      </c>
      <c r="D66" s="24"/>
      <c r="E66" s="12" t="s">
        <v>22</v>
      </c>
    </row>
    <row r="67" spans="1:5" ht="30" hidden="1" x14ac:dyDescent="0.25">
      <c r="A67" s="18" t="s">
        <v>105</v>
      </c>
      <c r="B67" s="19">
        <v>26375458871</v>
      </c>
      <c r="C67" s="11" t="s">
        <v>107</v>
      </c>
      <c r="D67" s="24"/>
      <c r="E67" s="12" t="s">
        <v>67</v>
      </c>
    </row>
    <row r="68" spans="1:5" ht="30" hidden="1" x14ac:dyDescent="0.25">
      <c r="A68" s="18" t="s">
        <v>148</v>
      </c>
      <c r="B68" s="19">
        <v>75508100288</v>
      </c>
      <c r="C68" s="11" t="s">
        <v>10</v>
      </c>
      <c r="D68" s="24"/>
      <c r="E68" s="12" t="s">
        <v>22</v>
      </c>
    </row>
    <row r="69" spans="1:5" hidden="1" x14ac:dyDescent="0.25">
      <c r="A69" s="9" t="s">
        <v>59</v>
      </c>
      <c r="B69" s="10">
        <v>81793146560</v>
      </c>
      <c r="C69" s="11" t="s">
        <v>10</v>
      </c>
      <c r="D69" s="24"/>
      <c r="E69" s="12" t="s">
        <v>66</v>
      </c>
    </row>
    <row r="70" spans="1:5" ht="30" x14ac:dyDescent="0.25">
      <c r="A70" s="18" t="s">
        <v>165</v>
      </c>
      <c r="B70" s="10">
        <v>21705117910</v>
      </c>
      <c r="C70" s="11" t="s">
        <v>10</v>
      </c>
      <c r="D70" s="24">
        <v>120</v>
      </c>
      <c r="E70" s="12" t="s">
        <v>22</v>
      </c>
    </row>
    <row r="71" spans="1:5" ht="30" hidden="1" x14ac:dyDescent="0.25">
      <c r="A71" s="18" t="s">
        <v>170</v>
      </c>
      <c r="B71" s="10">
        <v>89986866813</v>
      </c>
      <c r="C71" s="11" t="s">
        <v>10</v>
      </c>
      <c r="D71" s="24"/>
      <c r="E71" s="12" t="s">
        <v>67</v>
      </c>
    </row>
    <row r="72" spans="1:5" ht="17.25" hidden="1" customHeight="1" x14ac:dyDescent="0.25">
      <c r="A72" s="18" t="s">
        <v>198</v>
      </c>
      <c r="B72" s="10">
        <v>76963045568</v>
      </c>
      <c r="C72" s="11" t="s">
        <v>10</v>
      </c>
      <c r="D72" s="24"/>
      <c r="E72" s="12" t="s">
        <v>13</v>
      </c>
    </row>
    <row r="73" spans="1:5" ht="20.25" customHeight="1" x14ac:dyDescent="0.25">
      <c r="A73" s="18" t="s">
        <v>202</v>
      </c>
      <c r="B73" s="60">
        <v>88357839718</v>
      </c>
      <c r="C73" s="61" t="s">
        <v>10</v>
      </c>
      <c r="D73" s="24">
        <f>90+90</f>
        <v>180</v>
      </c>
      <c r="E73" s="12" t="s">
        <v>22</v>
      </c>
    </row>
    <row r="74" spans="1:5" hidden="1" x14ac:dyDescent="0.25">
      <c r="A74" s="9" t="s">
        <v>65</v>
      </c>
      <c r="B74" s="10">
        <v>27759560625</v>
      </c>
      <c r="C74" s="11" t="s">
        <v>10</v>
      </c>
      <c r="D74" s="24"/>
      <c r="E74" s="12" t="s">
        <v>19</v>
      </c>
    </row>
    <row r="75" spans="1:5" hidden="1" x14ac:dyDescent="0.25">
      <c r="A75" s="64" t="s">
        <v>223</v>
      </c>
      <c r="B75" s="65">
        <v>21523879111</v>
      </c>
      <c r="C75" s="66" t="s">
        <v>10</v>
      </c>
      <c r="D75" s="67"/>
      <c r="E75" s="70" t="s">
        <v>69</v>
      </c>
    </row>
    <row r="76" spans="1:5" hidden="1" x14ac:dyDescent="0.25">
      <c r="A76" s="64" t="s">
        <v>223</v>
      </c>
      <c r="B76" s="65">
        <v>21523879111</v>
      </c>
      <c r="C76" s="66" t="s">
        <v>10</v>
      </c>
      <c r="D76" s="67"/>
      <c r="E76" s="70" t="s">
        <v>12</v>
      </c>
    </row>
    <row r="77" spans="1:5" hidden="1" x14ac:dyDescent="0.25">
      <c r="A77" s="12" t="s">
        <v>224</v>
      </c>
      <c r="B77" s="10"/>
      <c r="C77" s="11"/>
      <c r="D77" s="24"/>
      <c r="E77" s="12"/>
    </row>
    <row r="78" spans="1:5" hidden="1" x14ac:dyDescent="0.25">
      <c r="A78" s="9" t="s">
        <v>129</v>
      </c>
      <c r="B78" s="10">
        <v>59125377038</v>
      </c>
      <c r="C78" s="11" t="s">
        <v>10</v>
      </c>
      <c r="D78" s="24"/>
      <c r="E78" s="12" t="s">
        <v>109</v>
      </c>
    </row>
    <row r="79" spans="1:5" x14ac:dyDescent="0.25">
      <c r="A79" s="9" t="s">
        <v>218</v>
      </c>
      <c r="B79" s="10">
        <v>43150843424</v>
      </c>
      <c r="C79" s="11" t="s">
        <v>10</v>
      </c>
      <c r="D79" s="24">
        <v>250</v>
      </c>
      <c r="E79" s="12" t="s">
        <v>22</v>
      </c>
    </row>
    <row r="80" spans="1:5" ht="45" hidden="1" x14ac:dyDescent="0.25">
      <c r="A80" s="18" t="s">
        <v>255</v>
      </c>
      <c r="B80" s="10"/>
      <c r="C80" s="11" t="s">
        <v>256</v>
      </c>
      <c r="D80" s="24"/>
      <c r="E80" s="12" t="s">
        <v>67</v>
      </c>
    </row>
    <row r="81" spans="1:5" hidden="1" x14ac:dyDescent="0.25">
      <c r="A81" s="9" t="s">
        <v>100</v>
      </c>
      <c r="B81" s="10"/>
      <c r="C81" s="11" t="s">
        <v>106</v>
      </c>
      <c r="D81" s="24"/>
      <c r="E81" s="12" t="s">
        <v>67</v>
      </c>
    </row>
    <row r="82" spans="1:5" hidden="1" x14ac:dyDescent="0.25">
      <c r="A82" s="9" t="s">
        <v>259</v>
      </c>
      <c r="B82" s="10">
        <v>99520478773</v>
      </c>
      <c r="C82" s="11" t="s">
        <v>10</v>
      </c>
      <c r="D82" s="24"/>
      <c r="E82" s="12" t="s">
        <v>18</v>
      </c>
    </row>
    <row r="83" spans="1:5" hidden="1" x14ac:dyDescent="0.25">
      <c r="A83" s="9" t="s">
        <v>239</v>
      </c>
      <c r="B83" s="17" t="s">
        <v>240</v>
      </c>
      <c r="C83" s="11" t="s">
        <v>10</v>
      </c>
      <c r="D83" s="24"/>
      <c r="E83" s="12" t="s">
        <v>13</v>
      </c>
    </row>
    <row r="84" spans="1:5" hidden="1" x14ac:dyDescent="0.25">
      <c r="A84" s="9" t="s">
        <v>178</v>
      </c>
      <c r="B84" s="10"/>
      <c r="C84" s="11" t="s">
        <v>179</v>
      </c>
      <c r="D84" s="24"/>
      <c r="E84" s="12" t="s">
        <v>12</v>
      </c>
    </row>
    <row r="85" spans="1:5" hidden="1" x14ac:dyDescent="0.25">
      <c r="A85" s="9" t="s">
        <v>85</v>
      </c>
      <c r="B85" s="10">
        <v>47432874968</v>
      </c>
      <c r="C85" s="11" t="s">
        <v>10</v>
      </c>
      <c r="D85" s="24"/>
      <c r="E85" s="12" t="s">
        <v>20</v>
      </c>
    </row>
    <row r="86" spans="1:5" x14ac:dyDescent="0.25">
      <c r="A86" s="9" t="s">
        <v>269</v>
      </c>
      <c r="B86" s="10">
        <v>46377257342</v>
      </c>
      <c r="C86" s="11" t="s">
        <v>10</v>
      </c>
      <c r="D86" s="24">
        <v>353.16</v>
      </c>
      <c r="E86" s="12" t="s">
        <v>22</v>
      </c>
    </row>
    <row r="87" spans="1:5" hidden="1" x14ac:dyDescent="0.25">
      <c r="A87" s="9" t="s">
        <v>196</v>
      </c>
      <c r="B87" s="10">
        <v>86937855002</v>
      </c>
      <c r="C87" s="11" t="s">
        <v>10</v>
      </c>
      <c r="D87" s="24"/>
      <c r="E87" s="12" t="s">
        <v>22</v>
      </c>
    </row>
    <row r="88" spans="1:5" x14ac:dyDescent="0.25">
      <c r="A88" s="9" t="s">
        <v>44</v>
      </c>
      <c r="B88" s="10">
        <v>59143170280</v>
      </c>
      <c r="C88" s="11" t="s">
        <v>45</v>
      </c>
      <c r="D88" s="24">
        <v>275</v>
      </c>
      <c r="E88" s="12" t="s">
        <v>68</v>
      </c>
    </row>
    <row r="89" spans="1:5" hidden="1" x14ac:dyDescent="0.25">
      <c r="A89" s="23" t="s">
        <v>71</v>
      </c>
      <c r="B89" s="72">
        <v>62226620908</v>
      </c>
      <c r="C89" s="73" t="s">
        <v>10</v>
      </c>
      <c r="D89" s="26"/>
      <c r="E89" s="4" t="s">
        <v>16</v>
      </c>
    </row>
    <row r="90" spans="1:5" hidden="1" x14ac:dyDescent="0.25">
      <c r="A90" s="23" t="s">
        <v>71</v>
      </c>
      <c r="B90" s="72">
        <v>62226620908</v>
      </c>
      <c r="C90" s="73" t="s">
        <v>10</v>
      </c>
      <c r="D90" s="26"/>
      <c r="E90" s="4" t="s">
        <v>69</v>
      </c>
    </row>
    <row r="91" spans="1:5" x14ac:dyDescent="0.25">
      <c r="A91" s="9" t="s">
        <v>71</v>
      </c>
      <c r="B91" s="10">
        <v>62226620908</v>
      </c>
      <c r="C91" s="11" t="s">
        <v>10</v>
      </c>
      <c r="D91" s="24">
        <f>23.36+3</f>
        <v>26.36</v>
      </c>
      <c r="E91" s="12" t="s">
        <v>12</v>
      </c>
    </row>
    <row r="92" spans="1:5" hidden="1" x14ac:dyDescent="0.25">
      <c r="A92" s="9" t="s">
        <v>79</v>
      </c>
      <c r="B92" s="13"/>
      <c r="C92" s="14"/>
      <c r="D92" s="24">
        <f>D89+D90+D91</f>
        <v>26.36</v>
      </c>
      <c r="E92" s="12"/>
    </row>
    <row r="93" spans="1:5" hidden="1" x14ac:dyDescent="0.25">
      <c r="A93" s="9" t="s">
        <v>90</v>
      </c>
      <c r="B93" s="10">
        <v>84269705191</v>
      </c>
      <c r="C93" s="11" t="s">
        <v>10</v>
      </c>
      <c r="D93" s="24"/>
      <c r="E93" s="12" t="s">
        <v>69</v>
      </c>
    </row>
    <row r="94" spans="1:5" hidden="1" x14ac:dyDescent="0.25">
      <c r="A94" s="64" t="s">
        <v>211</v>
      </c>
      <c r="B94" s="65">
        <v>56616753620</v>
      </c>
      <c r="C94" s="66" t="s">
        <v>167</v>
      </c>
      <c r="D94" s="67"/>
      <c r="E94" s="68" t="s">
        <v>83</v>
      </c>
    </row>
    <row r="95" spans="1:5" hidden="1" x14ac:dyDescent="0.25">
      <c r="A95" s="9" t="s">
        <v>211</v>
      </c>
      <c r="B95" s="10">
        <v>56616753620</v>
      </c>
      <c r="C95" s="11" t="s">
        <v>167</v>
      </c>
      <c r="D95" s="24"/>
      <c r="E95" s="12" t="s">
        <v>83</v>
      </c>
    </row>
    <row r="96" spans="1:5" s="84" customFormat="1" hidden="1" x14ac:dyDescent="0.25">
      <c r="A96" s="79" t="s">
        <v>211</v>
      </c>
      <c r="B96" s="80">
        <v>56616753620</v>
      </c>
      <c r="C96" s="81" t="s">
        <v>167</v>
      </c>
      <c r="D96" s="82"/>
      <c r="E96" s="83" t="s">
        <v>20</v>
      </c>
    </row>
    <row r="97" spans="1:5" s="84" customFormat="1" hidden="1" x14ac:dyDescent="0.25">
      <c r="A97" s="85" t="s">
        <v>213</v>
      </c>
      <c r="B97" s="86"/>
      <c r="C97" s="87"/>
      <c r="D97" s="88"/>
      <c r="E97" s="85"/>
    </row>
    <row r="98" spans="1:5" hidden="1" x14ac:dyDescent="0.25">
      <c r="A98" s="9" t="s">
        <v>92</v>
      </c>
      <c r="B98" s="10">
        <v>66089976432</v>
      </c>
      <c r="C98" s="11" t="s">
        <v>10</v>
      </c>
      <c r="D98" s="24"/>
      <c r="E98" s="12" t="s">
        <v>20</v>
      </c>
    </row>
    <row r="99" spans="1:5" ht="30" hidden="1" x14ac:dyDescent="0.25">
      <c r="A99" s="18" t="s">
        <v>252</v>
      </c>
      <c r="B99" s="10"/>
      <c r="C99" s="10" t="s">
        <v>254</v>
      </c>
      <c r="D99" s="24"/>
      <c r="E99" s="12" t="s">
        <v>22</v>
      </c>
    </row>
    <row r="100" spans="1:5" hidden="1" x14ac:dyDescent="0.25">
      <c r="A100" s="9" t="s">
        <v>5</v>
      </c>
      <c r="B100" s="10">
        <v>50467974870</v>
      </c>
      <c r="C100" s="11" t="s">
        <v>11</v>
      </c>
      <c r="D100" s="24"/>
      <c r="E100" s="12" t="s">
        <v>12</v>
      </c>
    </row>
    <row r="101" spans="1:5" hidden="1" x14ac:dyDescent="0.25">
      <c r="A101" s="9" t="s">
        <v>245</v>
      </c>
      <c r="B101" s="10"/>
      <c r="C101" s="11" t="s">
        <v>246</v>
      </c>
      <c r="D101" s="24"/>
      <c r="E101" s="12" t="s">
        <v>22</v>
      </c>
    </row>
    <row r="102" spans="1:5" x14ac:dyDescent="0.25">
      <c r="A102" s="9" t="s">
        <v>35</v>
      </c>
      <c r="B102" s="17" t="s">
        <v>62</v>
      </c>
      <c r="C102" s="11" t="s">
        <v>10</v>
      </c>
      <c r="D102" s="24">
        <v>906.11</v>
      </c>
      <c r="E102" s="12" t="s">
        <v>15</v>
      </c>
    </row>
    <row r="103" spans="1:5" hidden="1" x14ac:dyDescent="0.25">
      <c r="A103" s="9" t="s">
        <v>242</v>
      </c>
      <c r="B103" s="17" t="s">
        <v>243</v>
      </c>
      <c r="C103" s="11" t="s">
        <v>10</v>
      </c>
      <c r="D103" s="24"/>
      <c r="E103" s="12" t="s">
        <v>216</v>
      </c>
    </row>
    <row r="104" spans="1:5" hidden="1" x14ac:dyDescent="0.25">
      <c r="A104" s="9" t="s">
        <v>156</v>
      </c>
      <c r="B104" s="17">
        <v>45001686598</v>
      </c>
      <c r="C104" s="11" t="s">
        <v>10</v>
      </c>
      <c r="D104" s="24"/>
      <c r="E104" s="12" t="s">
        <v>22</v>
      </c>
    </row>
    <row r="105" spans="1:5" hidden="1" x14ac:dyDescent="0.25">
      <c r="A105" s="9" t="s">
        <v>185</v>
      </c>
      <c r="B105" s="17">
        <v>32179081874</v>
      </c>
      <c r="C105" s="11" t="s">
        <v>10</v>
      </c>
      <c r="D105" s="24"/>
      <c r="E105" s="12" t="s">
        <v>15</v>
      </c>
    </row>
    <row r="106" spans="1:5" x14ac:dyDescent="0.25">
      <c r="A106" s="9" t="s">
        <v>250</v>
      </c>
      <c r="B106" s="17">
        <v>85106651596</v>
      </c>
      <c r="C106" s="11" t="s">
        <v>10</v>
      </c>
      <c r="D106" s="24">
        <v>739.75</v>
      </c>
      <c r="E106" s="12" t="s">
        <v>19</v>
      </c>
    </row>
    <row r="107" spans="1:5" x14ac:dyDescent="0.25">
      <c r="A107" s="9" t="s">
        <v>38</v>
      </c>
      <c r="B107" s="10">
        <v>26240899420</v>
      </c>
      <c r="C107" s="11" t="s">
        <v>10</v>
      </c>
      <c r="D107" s="24">
        <v>162.5</v>
      </c>
      <c r="E107" s="12" t="s">
        <v>68</v>
      </c>
    </row>
    <row r="108" spans="1:5" hidden="1" x14ac:dyDescent="0.25">
      <c r="A108" s="23" t="s">
        <v>38</v>
      </c>
      <c r="B108" s="72">
        <v>26240899420</v>
      </c>
      <c r="C108" s="73" t="s">
        <v>10</v>
      </c>
      <c r="D108" s="26"/>
      <c r="E108" s="4" t="s">
        <v>69</v>
      </c>
    </row>
    <row r="109" spans="1:5" hidden="1" x14ac:dyDescent="0.25">
      <c r="A109" s="12" t="s">
        <v>209</v>
      </c>
      <c r="B109" s="10"/>
      <c r="C109" s="11"/>
      <c r="D109" s="24"/>
      <c r="E109" s="12"/>
    </row>
    <row r="110" spans="1:5" hidden="1" x14ac:dyDescent="0.25">
      <c r="A110" s="9" t="s">
        <v>120</v>
      </c>
      <c r="B110" s="10">
        <v>78796880101</v>
      </c>
      <c r="C110" s="11" t="s">
        <v>121</v>
      </c>
      <c r="D110" s="24"/>
      <c r="E110" s="12" t="s">
        <v>53</v>
      </c>
    </row>
    <row r="111" spans="1:5" hidden="1" x14ac:dyDescent="0.25">
      <c r="A111" s="9" t="s">
        <v>116</v>
      </c>
      <c r="B111" s="10">
        <v>64536314217</v>
      </c>
      <c r="C111" s="11" t="s">
        <v>117</v>
      </c>
      <c r="D111" s="24"/>
      <c r="E111" s="12" t="s">
        <v>15</v>
      </c>
    </row>
    <row r="112" spans="1:5" ht="12" customHeight="1" x14ac:dyDescent="0.25">
      <c r="A112" s="9" t="s">
        <v>95</v>
      </c>
      <c r="B112" s="10">
        <v>70108447975</v>
      </c>
      <c r="C112" s="11" t="s">
        <v>96</v>
      </c>
      <c r="D112" s="24">
        <v>193.75</v>
      </c>
      <c r="E112" s="12" t="s">
        <v>22</v>
      </c>
    </row>
    <row r="113" spans="1:5" hidden="1" x14ac:dyDescent="0.25">
      <c r="A113" s="9" t="s">
        <v>95</v>
      </c>
      <c r="B113" s="62">
        <v>70108447975</v>
      </c>
      <c r="C113" s="63" t="s">
        <v>96</v>
      </c>
      <c r="D113" s="40"/>
      <c r="E113" s="12" t="s">
        <v>22</v>
      </c>
    </row>
    <row r="114" spans="1:5" hidden="1" x14ac:dyDescent="0.25">
      <c r="A114" s="12" t="s">
        <v>104</v>
      </c>
      <c r="B114" s="33"/>
      <c r="C114" s="38"/>
      <c r="D114" s="25"/>
      <c r="E114" s="35"/>
    </row>
    <row r="115" spans="1:5" hidden="1" x14ac:dyDescent="0.25">
      <c r="A115" s="43" t="s">
        <v>112</v>
      </c>
      <c r="B115" s="44">
        <v>62708258549</v>
      </c>
      <c r="C115" s="45" t="s">
        <v>10</v>
      </c>
      <c r="D115" s="46"/>
      <c r="E115" s="42" t="s">
        <v>16</v>
      </c>
    </row>
    <row r="116" spans="1:5" ht="20.25" customHeight="1" x14ac:dyDescent="0.25">
      <c r="A116" s="9" t="s">
        <v>75</v>
      </c>
      <c r="B116" s="10">
        <v>64546066176</v>
      </c>
      <c r="C116" s="11" t="s">
        <v>10</v>
      </c>
      <c r="D116" s="24">
        <f>40.5+84.58+364.96</f>
        <v>490.03999999999996</v>
      </c>
      <c r="E116" s="12" t="s">
        <v>12</v>
      </c>
    </row>
    <row r="117" spans="1:5" hidden="1" x14ac:dyDescent="0.25">
      <c r="A117" s="71" t="s">
        <v>75</v>
      </c>
      <c r="B117" s="74">
        <v>64546066177</v>
      </c>
      <c r="C117" s="75" t="s">
        <v>10</v>
      </c>
      <c r="D117" s="76"/>
      <c r="E117" s="28" t="s">
        <v>66</v>
      </c>
    </row>
    <row r="118" spans="1:5" hidden="1" x14ac:dyDescent="0.25">
      <c r="A118" s="12" t="s">
        <v>247</v>
      </c>
      <c r="B118" s="10"/>
      <c r="C118" s="11"/>
      <c r="D118" s="24"/>
      <c r="E118" s="12"/>
    </row>
    <row r="119" spans="1:5" ht="30" hidden="1" customHeight="1" x14ac:dyDescent="0.25">
      <c r="A119" s="18" t="s">
        <v>192</v>
      </c>
      <c r="B119" s="10"/>
      <c r="C119" s="11" t="s">
        <v>106</v>
      </c>
      <c r="D119" s="24"/>
      <c r="E119" s="12" t="s">
        <v>22</v>
      </c>
    </row>
    <row r="120" spans="1:5" hidden="1" x14ac:dyDescent="0.25">
      <c r="A120" s="9" t="s">
        <v>163</v>
      </c>
      <c r="B120" s="10">
        <v>33392005961</v>
      </c>
      <c r="C120" s="11" t="s">
        <v>10</v>
      </c>
      <c r="D120" s="24"/>
      <c r="E120" s="12" t="s">
        <v>14</v>
      </c>
    </row>
    <row r="121" spans="1:5" hidden="1" x14ac:dyDescent="0.25">
      <c r="A121" s="9" t="s">
        <v>159</v>
      </c>
      <c r="B121" s="17" t="s">
        <v>158</v>
      </c>
      <c r="C121" s="11" t="s">
        <v>10</v>
      </c>
      <c r="D121" s="24"/>
      <c r="E121" s="12" t="s">
        <v>69</v>
      </c>
    </row>
    <row r="122" spans="1:5" x14ac:dyDescent="0.25">
      <c r="A122" s="9" t="s">
        <v>74</v>
      </c>
      <c r="B122" s="17" t="s">
        <v>84</v>
      </c>
      <c r="C122" s="11" t="s">
        <v>10</v>
      </c>
      <c r="D122" s="24">
        <v>260</v>
      </c>
      <c r="E122" s="12" t="s">
        <v>12</v>
      </c>
    </row>
    <row r="123" spans="1:5" ht="30" x14ac:dyDescent="0.25">
      <c r="A123" s="18" t="s">
        <v>236</v>
      </c>
      <c r="B123" s="17">
        <v>65986891408</v>
      </c>
      <c r="C123" s="10" t="s">
        <v>10</v>
      </c>
      <c r="D123" s="77">
        <v>812.5</v>
      </c>
      <c r="E123" s="12" t="s">
        <v>26</v>
      </c>
    </row>
    <row r="124" spans="1:5" hidden="1" x14ac:dyDescent="0.25">
      <c r="A124" s="9" t="s">
        <v>193</v>
      </c>
      <c r="B124" s="17">
        <v>10077695689</v>
      </c>
      <c r="C124" s="11" t="s">
        <v>10</v>
      </c>
      <c r="D124" s="24"/>
      <c r="E124" s="12" t="s">
        <v>219</v>
      </c>
    </row>
    <row r="125" spans="1:5" hidden="1" x14ac:dyDescent="0.25">
      <c r="A125" s="9" t="s">
        <v>87</v>
      </c>
      <c r="B125" s="17" t="s">
        <v>88</v>
      </c>
      <c r="C125" s="11" t="s">
        <v>10</v>
      </c>
      <c r="D125" s="24"/>
      <c r="E125" s="12" t="s">
        <v>69</v>
      </c>
    </row>
    <row r="126" spans="1:5" x14ac:dyDescent="0.25">
      <c r="A126" s="9" t="s">
        <v>264</v>
      </c>
      <c r="B126" s="17" t="s">
        <v>265</v>
      </c>
      <c r="C126" s="11" t="s">
        <v>266</v>
      </c>
      <c r="D126" s="24">
        <v>18.399999999999999</v>
      </c>
      <c r="E126" s="12" t="s">
        <v>67</v>
      </c>
    </row>
    <row r="127" spans="1:5" hidden="1" x14ac:dyDescent="0.25">
      <c r="A127" s="9" t="s">
        <v>220</v>
      </c>
      <c r="B127" s="17"/>
      <c r="C127" s="11"/>
      <c r="D127" s="24"/>
      <c r="E127" s="12" t="s">
        <v>12</v>
      </c>
    </row>
    <row r="128" spans="1:5" hidden="1" x14ac:dyDescent="0.25">
      <c r="A128" s="9" t="s">
        <v>262</v>
      </c>
      <c r="B128" s="17">
        <v>28495895537</v>
      </c>
      <c r="C128" s="11" t="s">
        <v>10</v>
      </c>
      <c r="D128" s="24"/>
      <c r="E128" s="12" t="s">
        <v>53</v>
      </c>
    </row>
    <row r="129" spans="1:5" x14ac:dyDescent="0.25">
      <c r="A129" s="9" t="s">
        <v>43</v>
      </c>
      <c r="B129" s="10">
        <v>95517402410</v>
      </c>
      <c r="C129" s="11" t="s">
        <v>10</v>
      </c>
      <c r="D129" s="24">
        <v>2906.25</v>
      </c>
      <c r="E129" s="12" t="s">
        <v>69</v>
      </c>
    </row>
    <row r="130" spans="1:5" hidden="1" x14ac:dyDescent="0.25">
      <c r="A130" s="20" t="s">
        <v>48</v>
      </c>
      <c r="B130" s="10">
        <v>14776088720</v>
      </c>
      <c r="C130" s="11" t="s">
        <v>10</v>
      </c>
      <c r="D130" s="25"/>
      <c r="E130" s="12" t="s">
        <v>188</v>
      </c>
    </row>
    <row r="131" spans="1:5" hidden="1" x14ac:dyDescent="0.25">
      <c r="A131" s="78" t="s">
        <v>48</v>
      </c>
      <c r="B131" s="74">
        <v>14776088720</v>
      </c>
      <c r="C131" s="75" t="s">
        <v>10</v>
      </c>
      <c r="D131" s="76"/>
      <c r="E131" s="28" t="s">
        <v>241</v>
      </c>
    </row>
    <row r="132" spans="1:5" hidden="1" x14ac:dyDescent="0.25">
      <c r="A132" s="12" t="s">
        <v>235</v>
      </c>
      <c r="B132" s="10"/>
      <c r="C132" s="11"/>
      <c r="D132" s="24"/>
      <c r="E132" s="12"/>
    </row>
    <row r="133" spans="1:5" hidden="1" x14ac:dyDescent="0.25">
      <c r="A133" s="18" t="s">
        <v>166</v>
      </c>
      <c r="B133" s="10">
        <v>60644129780</v>
      </c>
      <c r="C133" s="11" t="s">
        <v>167</v>
      </c>
      <c r="D133" s="24"/>
      <c r="E133" s="12" t="s">
        <v>15</v>
      </c>
    </row>
    <row r="134" spans="1:5" hidden="1" x14ac:dyDescent="0.25">
      <c r="A134" s="23" t="s">
        <v>56</v>
      </c>
      <c r="B134" s="29" t="s">
        <v>70</v>
      </c>
      <c r="C134" s="30" t="s">
        <v>10</v>
      </c>
      <c r="D134" s="26"/>
      <c r="E134" s="4" t="s">
        <v>12</v>
      </c>
    </row>
    <row r="135" spans="1:5" hidden="1" x14ac:dyDescent="0.25">
      <c r="A135" s="9" t="s">
        <v>56</v>
      </c>
      <c r="B135" s="47" t="s">
        <v>70</v>
      </c>
      <c r="C135" s="16" t="s">
        <v>10</v>
      </c>
      <c r="D135" s="24"/>
      <c r="E135" s="12" t="s">
        <v>16</v>
      </c>
    </row>
    <row r="136" spans="1:5" hidden="1" x14ac:dyDescent="0.25">
      <c r="A136" s="9" t="s">
        <v>111</v>
      </c>
      <c r="B136" s="39"/>
      <c r="C136" s="39"/>
      <c r="D136" s="40"/>
      <c r="E136" s="41"/>
    </row>
    <row r="137" spans="1:5" hidden="1" x14ac:dyDescent="0.25">
      <c r="A137" s="9" t="s">
        <v>237</v>
      </c>
      <c r="B137" s="61">
        <v>73660371074</v>
      </c>
      <c r="C137" s="11" t="s">
        <v>238</v>
      </c>
      <c r="D137" s="24"/>
      <c r="E137" s="12" t="s">
        <v>241</v>
      </c>
    </row>
    <row r="138" spans="1:5" x14ac:dyDescent="0.25">
      <c r="A138" s="9" t="s">
        <v>275</v>
      </c>
      <c r="B138" s="61">
        <v>67414818090</v>
      </c>
      <c r="C138" s="11" t="s">
        <v>10</v>
      </c>
      <c r="D138" s="24">
        <v>3095</v>
      </c>
      <c r="E138" s="12" t="s">
        <v>22</v>
      </c>
    </row>
    <row r="139" spans="1:5" hidden="1" x14ac:dyDescent="0.25">
      <c r="A139" s="12" t="s">
        <v>80</v>
      </c>
      <c r="B139" s="37">
        <v>25170721692</v>
      </c>
      <c r="C139" s="38" t="s">
        <v>10</v>
      </c>
      <c r="D139" s="25"/>
      <c r="E139" s="35" t="s">
        <v>69</v>
      </c>
    </row>
    <row r="140" spans="1:5" x14ac:dyDescent="0.25">
      <c r="A140" s="23" t="s">
        <v>34</v>
      </c>
      <c r="B140" s="90">
        <v>26751300953</v>
      </c>
      <c r="C140" s="30" t="s">
        <v>10</v>
      </c>
      <c r="D140" s="91">
        <v>962.5</v>
      </c>
      <c r="E140" s="4" t="s">
        <v>15</v>
      </c>
    </row>
    <row r="141" spans="1:5" hidden="1" x14ac:dyDescent="0.25">
      <c r="A141" s="23" t="s">
        <v>34</v>
      </c>
      <c r="B141" s="72">
        <v>26751300953</v>
      </c>
      <c r="C141" s="73" t="s">
        <v>10</v>
      </c>
      <c r="D141" s="26"/>
      <c r="E141" s="4" t="s">
        <v>205</v>
      </c>
    </row>
    <row r="142" spans="1:5" hidden="1" x14ac:dyDescent="0.25">
      <c r="A142" s="23" t="s">
        <v>34</v>
      </c>
      <c r="B142" s="72">
        <v>26751300954</v>
      </c>
      <c r="C142" s="73" t="s">
        <v>10</v>
      </c>
      <c r="D142" s="26"/>
      <c r="E142" s="92" t="s">
        <v>233</v>
      </c>
    </row>
    <row r="143" spans="1:5" x14ac:dyDescent="0.25">
      <c r="A143" s="23" t="s">
        <v>34</v>
      </c>
      <c r="B143" s="72">
        <v>26751300953</v>
      </c>
      <c r="C143" s="73" t="s">
        <v>10</v>
      </c>
      <c r="D143" s="26">
        <v>2426.56</v>
      </c>
      <c r="E143" s="4" t="s">
        <v>83</v>
      </c>
    </row>
    <row r="144" spans="1:5" hidden="1" x14ac:dyDescent="0.25">
      <c r="A144" s="23" t="s">
        <v>34</v>
      </c>
      <c r="B144" s="72">
        <v>26751300953</v>
      </c>
      <c r="C144" s="73" t="s">
        <v>10</v>
      </c>
      <c r="D144" s="26"/>
      <c r="E144" s="4" t="s">
        <v>12</v>
      </c>
    </row>
    <row r="145" spans="1:5" x14ac:dyDescent="0.25">
      <c r="A145" s="12" t="s">
        <v>37</v>
      </c>
      <c r="B145" s="13"/>
      <c r="C145" s="14"/>
      <c r="D145" s="25">
        <f>D140+D144+D143</f>
        <v>3389.06</v>
      </c>
      <c r="E145" s="12"/>
    </row>
    <row r="146" spans="1:5" hidden="1" x14ac:dyDescent="0.25">
      <c r="A146" s="9" t="s">
        <v>32</v>
      </c>
      <c r="B146" s="15">
        <v>20023871072</v>
      </c>
      <c r="C146" s="16" t="s">
        <v>10</v>
      </c>
      <c r="D146" s="24"/>
      <c r="E146" s="12" t="s">
        <v>26</v>
      </c>
    </row>
    <row r="147" spans="1:5" hidden="1" x14ac:dyDescent="0.25">
      <c r="A147" s="9" t="s">
        <v>263</v>
      </c>
      <c r="B147" s="10">
        <v>18432368449</v>
      </c>
      <c r="C147" s="11" t="s">
        <v>10</v>
      </c>
      <c r="D147" s="24"/>
      <c r="E147" s="12" t="s">
        <v>12</v>
      </c>
    </row>
    <row r="148" spans="1:5" hidden="1" x14ac:dyDescent="0.25">
      <c r="A148" s="9" t="s">
        <v>113</v>
      </c>
      <c r="B148" s="10">
        <v>29261251282</v>
      </c>
      <c r="C148" s="11" t="s">
        <v>10</v>
      </c>
      <c r="D148" s="24"/>
      <c r="E148" s="12" t="s">
        <v>16</v>
      </c>
    </row>
    <row r="149" spans="1:5" hidden="1" x14ac:dyDescent="0.25">
      <c r="A149" s="9" t="s">
        <v>141</v>
      </c>
      <c r="B149" s="10">
        <v>25128646075</v>
      </c>
      <c r="C149" s="11" t="s">
        <v>142</v>
      </c>
      <c r="D149" s="24"/>
      <c r="E149" s="12" t="s">
        <v>53</v>
      </c>
    </row>
    <row r="150" spans="1:5" hidden="1" x14ac:dyDescent="0.25">
      <c r="A150" s="9" t="s">
        <v>147</v>
      </c>
      <c r="B150" s="10">
        <v>89811416156</v>
      </c>
      <c r="C150" s="11" t="s">
        <v>10</v>
      </c>
      <c r="D150" s="24"/>
      <c r="E150" s="12" t="s">
        <v>12</v>
      </c>
    </row>
    <row r="151" spans="1:5" hidden="1" x14ac:dyDescent="0.25">
      <c r="A151" s="9" t="s">
        <v>199</v>
      </c>
      <c r="B151" s="10">
        <v>63558063520</v>
      </c>
      <c r="C151" s="11" t="s">
        <v>64</v>
      </c>
      <c r="D151" s="24"/>
      <c r="E151" s="12" t="s">
        <v>22</v>
      </c>
    </row>
    <row r="152" spans="1:5" hidden="1" x14ac:dyDescent="0.25">
      <c r="A152" s="9" t="s">
        <v>191</v>
      </c>
      <c r="B152" s="10">
        <v>17969163108</v>
      </c>
      <c r="C152" s="11" t="s">
        <v>10</v>
      </c>
      <c r="D152" s="24"/>
      <c r="E152" s="35" t="s">
        <v>69</v>
      </c>
    </row>
    <row r="153" spans="1:5" hidden="1" x14ac:dyDescent="0.25">
      <c r="A153" s="9" t="s">
        <v>204</v>
      </c>
      <c r="B153" s="10">
        <v>58187673244</v>
      </c>
      <c r="C153" s="11" t="s">
        <v>10</v>
      </c>
      <c r="D153" s="24"/>
      <c r="E153" s="12" t="s">
        <v>22</v>
      </c>
    </row>
    <row r="154" spans="1:5" hidden="1" x14ac:dyDescent="0.25">
      <c r="A154" s="9" t="s">
        <v>97</v>
      </c>
      <c r="B154" s="10">
        <v>95760814527</v>
      </c>
      <c r="C154" s="11" t="s">
        <v>10</v>
      </c>
      <c r="D154" s="24"/>
      <c r="E154" s="12" t="s">
        <v>22</v>
      </c>
    </row>
    <row r="155" spans="1:5" hidden="1" x14ac:dyDescent="0.25">
      <c r="A155" s="9" t="s">
        <v>225</v>
      </c>
      <c r="B155" s="10">
        <v>15092830919</v>
      </c>
      <c r="C155" s="11" t="s">
        <v>10</v>
      </c>
      <c r="D155" s="24"/>
      <c r="E155" s="12" t="s">
        <v>16</v>
      </c>
    </row>
    <row r="156" spans="1:5" hidden="1" x14ac:dyDescent="0.25">
      <c r="A156" s="9" t="s">
        <v>55</v>
      </c>
      <c r="B156" s="10">
        <v>46108893754</v>
      </c>
      <c r="C156" s="11" t="s">
        <v>10</v>
      </c>
      <c r="D156" s="24"/>
      <c r="E156" s="12" t="s">
        <v>24</v>
      </c>
    </row>
    <row r="157" spans="1:5" hidden="1" x14ac:dyDescent="0.25">
      <c r="A157" s="9" t="s">
        <v>217</v>
      </c>
      <c r="B157" s="10">
        <v>66215205786</v>
      </c>
      <c r="C157" s="11" t="s">
        <v>10</v>
      </c>
      <c r="D157" s="24"/>
      <c r="E157" s="12" t="s">
        <v>69</v>
      </c>
    </row>
    <row r="158" spans="1:5" hidden="1" x14ac:dyDescent="0.25">
      <c r="A158" s="9" t="s">
        <v>164</v>
      </c>
      <c r="B158" s="10">
        <v>39672837472</v>
      </c>
      <c r="C158" s="11" t="s">
        <v>10</v>
      </c>
      <c r="D158" s="24"/>
      <c r="E158" s="12" t="s">
        <v>22</v>
      </c>
    </row>
    <row r="159" spans="1:5" hidden="1" x14ac:dyDescent="0.25">
      <c r="A159" s="9" t="s">
        <v>151</v>
      </c>
      <c r="B159" s="10">
        <v>31315738660</v>
      </c>
      <c r="C159" s="11" t="s">
        <v>10</v>
      </c>
      <c r="D159" s="24"/>
      <c r="E159" s="12" t="s">
        <v>15</v>
      </c>
    </row>
    <row r="160" spans="1:5" hidden="1" x14ac:dyDescent="0.25">
      <c r="A160" s="9" t="s">
        <v>91</v>
      </c>
      <c r="B160" s="10">
        <v>88227857014</v>
      </c>
      <c r="C160" s="11" t="s">
        <v>93</v>
      </c>
      <c r="D160" s="24"/>
      <c r="E160" s="12" t="s">
        <v>15</v>
      </c>
    </row>
    <row r="161" spans="1:5" hidden="1" x14ac:dyDescent="0.25">
      <c r="A161" s="9" t="s">
        <v>81</v>
      </c>
      <c r="B161" s="10">
        <v>22597784145</v>
      </c>
      <c r="C161" s="11" t="s">
        <v>10</v>
      </c>
      <c r="D161" s="24"/>
      <c r="E161" s="12" t="s">
        <v>26</v>
      </c>
    </row>
    <row r="162" spans="1:5" hidden="1" x14ac:dyDescent="0.25">
      <c r="A162" s="9" t="s">
        <v>174</v>
      </c>
      <c r="B162" s="10">
        <v>47659582130</v>
      </c>
      <c r="C162" s="11" t="s">
        <v>10</v>
      </c>
      <c r="D162" s="24"/>
      <c r="E162" s="12" t="s">
        <v>69</v>
      </c>
    </row>
    <row r="163" spans="1:5" hidden="1" x14ac:dyDescent="0.25">
      <c r="A163" s="9" t="s">
        <v>175</v>
      </c>
      <c r="B163" s="10">
        <v>34006712538</v>
      </c>
      <c r="C163" s="11" t="s">
        <v>10</v>
      </c>
      <c r="D163" s="24"/>
      <c r="E163" s="12" t="s">
        <v>22</v>
      </c>
    </row>
    <row r="164" spans="1:5" hidden="1" x14ac:dyDescent="0.25">
      <c r="A164" s="9" t="s">
        <v>94</v>
      </c>
      <c r="B164" s="10">
        <v>99944170669</v>
      </c>
      <c r="C164" s="11" t="s">
        <v>10</v>
      </c>
      <c r="D164" s="24"/>
      <c r="E164" s="12" t="s">
        <v>22</v>
      </c>
    </row>
    <row r="165" spans="1:5" hidden="1" x14ac:dyDescent="0.25">
      <c r="A165" s="9" t="s">
        <v>208</v>
      </c>
      <c r="B165" s="10">
        <v>16303289594</v>
      </c>
      <c r="C165" s="11" t="s">
        <v>10</v>
      </c>
      <c r="D165" s="24"/>
      <c r="E165" s="12" t="s">
        <v>69</v>
      </c>
    </row>
    <row r="166" spans="1:5" x14ac:dyDescent="0.25">
      <c r="A166" s="23" t="s">
        <v>42</v>
      </c>
      <c r="B166" s="72">
        <v>70133616033</v>
      </c>
      <c r="C166" s="73" t="s">
        <v>10</v>
      </c>
      <c r="D166" s="26">
        <v>461.78</v>
      </c>
      <c r="E166" s="4" t="s">
        <v>13</v>
      </c>
    </row>
    <row r="167" spans="1:5" x14ac:dyDescent="0.25">
      <c r="A167" s="23" t="s">
        <v>42</v>
      </c>
      <c r="B167" s="72">
        <v>70133616033</v>
      </c>
      <c r="C167" s="73" t="s">
        <v>10</v>
      </c>
      <c r="D167" s="26">
        <v>972.15</v>
      </c>
      <c r="E167" s="4" t="s">
        <v>274</v>
      </c>
    </row>
    <row r="168" spans="1:5" x14ac:dyDescent="0.25">
      <c r="A168" s="9" t="s">
        <v>270</v>
      </c>
      <c r="B168" s="10"/>
      <c r="C168" s="11"/>
      <c r="D168" s="24">
        <f>D166+D167</f>
        <v>1433.9299999999998</v>
      </c>
      <c r="E168" s="12"/>
    </row>
    <row r="169" spans="1:5" hidden="1" x14ac:dyDescent="0.25">
      <c r="A169" s="9" t="s">
        <v>114</v>
      </c>
      <c r="B169" s="10"/>
      <c r="C169" s="11" t="s">
        <v>10</v>
      </c>
      <c r="D169" s="24"/>
      <c r="E169" s="12"/>
    </row>
    <row r="170" spans="1:5" hidden="1" x14ac:dyDescent="0.25">
      <c r="A170" s="9" t="s">
        <v>89</v>
      </c>
      <c r="B170" s="10">
        <v>88526453580</v>
      </c>
      <c r="C170" s="11" t="s">
        <v>10</v>
      </c>
      <c r="D170" s="24"/>
      <c r="E170" s="12" t="s">
        <v>13</v>
      </c>
    </row>
    <row r="171" spans="1:5" hidden="1" x14ac:dyDescent="0.25">
      <c r="A171" s="9" t="s">
        <v>194</v>
      </c>
      <c r="B171" s="17" t="s">
        <v>197</v>
      </c>
      <c r="C171" s="11" t="s">
        <v>10</v>
      </c>
      <c r="D171" s="24"/>
      <c r="E171" s="12" t="s">
        <v>22</v>
      </c>
    </row>
    <row r="172" spans="1:5" x14ac:dyDescent="0.25">
      <c r="A172" s="18" t="s">
        <v>155</v>
      </c>
      <c r="B172" s="10">
        <v>32787730056</v>
      </c>
      <c r="C172" s="10" t="s">
        <v>10</v>
      </c>
      <c r="D172" s="24">
        <v>137.80000000000001</v>
      </c>
      <c r="E172" s="12" t="s">
        <v>67</v>
      </c>
    </row>
    <row r="173" spans="1:5" ht="14.25" hidden="1" customHeight="1" x14ac:dyDescent="0.25">
      <c r="A173" s="69" t="s">
        <v>155</v>
      </c>
      <c r="B173" s="65">
        <v>32787730056</v>
      </c>
      <c r="C173" s="65" t="s">
        <v>10</v>
      </c>
      <c r="D173" s="67"/>
      <c r="E173" s="68" t="s">
        <v>22</v>
      </c>
    </row>
    <row r="174" spans="1:5" ht="30" hidden="1" x14ac:dyDescent="0.25">
      <c r="A174" s="27" t="s">
        <v>60</v>
      </c>
      <c r="B174" s="32">
        <v>32787730057</v>
      </c>
      <c r="C174" s="32" t="s">
        <v>10</v>
      </c>
      <c r="D174" s="36"/>
      <c r="E174" s="28" t="s">
        <v>22</v>
      </c>
    </row>
    <row r="175" spans="1:5" ht="30" hidden="1" x14ac:dyDescent="0.25">
      <c r="A175" s="20" t="s">
        <v>98</v>
      </c>
      <c r="B175" s="33"/>
      <c r="C175" s="34"/>
      <c r="D175" s="25"/>
      <c r="E175" s="35"/>
    </row>
    <row r="176" spans="1:5" hidden="1" x14ac:dyDescent="0.25">
      <c r="A176" s="18" t="s">
        <v>180</v>
      </c>
      <c r="B176" s="17" t="s">
        <v>182</v>
      </c>
      <c r="C176" s="10" t="s">
        <v>10</v>
      </c>
      <c r="D176" s="24"/>
      <c r="E176" s="12" t="s">
        <v>22</v>
      </c>
    </row>
    <row r="177" spans="1:5" ht="30" hidden="1" x14ac:dyDescent="0.25">
      <c r="A177" s="18" t="s">
        <v>118</v>
      </c>
      <c r="B177" s="17" t="s">
        <v>122</v>
      </c>
      <c r="C177" s="10" t="s">
        <v>119</v>
      </c>
      <c r="D177" s="24"/>
      <c r="E177" s="12" t="s">
        <v>22</v>
      </c>
    </row>
    <row r="178" spans="1:5" hidden="1" x14ac:dyDescent="0.25">
      <c r="A178" s="18" t="s">
        <v>77</v>
      </c>
      <c r="B178" s="15">
        <v>92985184144</v>
      </c>
      <c r="C178" s="15" t="s">
        <v>10</v>
      </c>
      <c r="D178" s="49"/>
      <c r="E178" s="12" t="s">
        <v>22</v>
      </c>
    </row>
    <row r="179" spans="1:5" hidden="1" x14ac:dyDescent="0.25">
      <c r="A179" s="18" t="s">
        <v>128</v>
      </c>
      <c r="B179" s="10">
        <v>77931216562</v>
      </c>
      <c r="C179" s="10" t="s">
        <v>10</v>
      </c>
      <c r="D179" s="24"/>
      <c r="E179" s="12" t="s">
        <v>123</v>
      </c>
    </row>
    <row r="180" spans="1:5" hidden="1" x14ac:dyDescent="0.25">
      <c r="A180" s="27" t="s">
        <v>128</v>
      </c>
      <c r="B180" s="74">
        <v>77931216563</v>
      </c>
      <c r="C180" s="74" t="s">
        <v>10</v>
      </c>
      <c r="D180" s="76"/>
      <c r="E180" s="89" t="s">
        <v>69</v>
      </c>
    </row>
    <row r="181" spans="1:5" hidden="1" x14ac:dyDescent="0.25">
      <c r="A181" s="18" t="s">
        <v>127</v>
      </c>
      <c r="B181" s="33"/>
      <c r="C181" s="34"/>
      <c r="D181" s="25"/>
      <c r="E181" s="12"/>
    </row>
    <row r="182" spans="1:5" hidden="1" x14ac:dyDescent="0.25">
      <c r="A182" s="18" t="s">
        <v>135</v>
      </c>
      <c r="B182" s="10" t="s">
        <v>137</v>
      </c>
      <c r="C182" s="10" t="s">
        <v>136</v>
      </c>
      <c r="D182" s="24"/>
      <c r="E182" s="12" t="s">
        <v>22</v>
      </c>
    </row>
    <row r="183" spans="1:5" hidden="1" x14ac:dyDescent="0.25">
      <c r="A183" s="18" t="s">
        <v>229</v>
      </c>
      <c r="B183" s="10">
        <v>86756785918</v>
      </c>
      <c r="C183" s="10" t="s">
        <v>11</v>
      </c>
      <c r="D183" s="24"/>
      <c r="E183" s="12" t="s">
        <v>232</v>
      </c>
    </row>
    <row r="184" spans="1:5" hidden="1" x14ac:dyDescent="0.25">
      <c r="A184" s="18" t="s">
        <v>152</v>
      </c>
      <c r="B184" s="17" t="s">
        <v>153</v>
      </c>
      <c r="C184" s="10" t="s">
        <v>10</v>
      </c>
      <c r="D184" s="24"/>
      <c r="E184" s="12" t="s">
        <v>22</v>
      </c>
    </row>
    <row r="185" spans="1:5" hidden="1" x14ac:dyDescent="0.25">
      <c r="A185" s="18" t="s">
        <v>125</v>
      </c>
      <c r="B185" s="10">
        <v>17695528532</v>
      </c>
      <c r="C185" s="10" t="s">
        <v>10</v>
      </c>
      <c r="D185" s="24"/>
      <c r="E185" s="35" t="s">
        <v>69</v>
      </c>
    </row>
    <row r="186" spans="1:5" x14ac:dyDescent="0.25">
      <c r="A186" s="9" t="s">
        <v>9</v>
      </c>
      <c r="B186" s="10">
        <v>83416546499</v>
      </c>
      <c r="C186" s="11" t="s">
        <v>10</v>
      </c>
      <c r="D186" s="24">
        <v>73.709999999999994</v>
      </c>
      <c r="E186" s="12" t="s">
        <v>14</v>
      </c>
    </row>
    <row r="187" spans="1:5" x14ac:dyDescent="0.25">
      <c r="A187" s="9" t="s">
        <v>31</v>
      </c>
      <c r="B187" s="10">
        <v>92963223473</v>
      </c>
      <c r="C187" s="10" t="s">
        <v>10</v>
      </c>
      <c r="D187" s="24">
        <f>80.03+8.3</f>
        <v>88.33</v>
      </c>
      <c r="E187" s="12" t="s">
        <v>17</v>
      </c>
    </row>
    <row r="188" spans="1:5" ht="14.25" customHeight="1" x14ac:dyDescent="0.25">
      <c r="A188" s="9" t="s">
        <v>4</v>
      </c>
      <c r="B188" s="10">
        <v>82031999604</v>
      </c>
      <c r="C188" s="11" t="s">
        <v>10</v>
      </c>
      <c r="D188" s="24">
        <v>183.14</v>
      </c>
      <c r="E188" s="12" t="s">
        <v>21</v>
      </c>
    </row>
    <row r="189" spans="1:5" x14ac:dyDescent="0.25">
      <c r="A189" s="9" t="s">
        <v>54</v>
      </c>
      <c r="B189" s="10">
        <v>85584865987</v>
      </c>
      <c r="C189" s="11" t="s">
        <v>10</v>
      </c>
      <c r="D189" s="24">
        <v>19.309999999999999</v>
      </c>
      <c r="E189" s="12" t="s">
        <v>14</v>
      </c>
    </row>
    <row r="190" spans="1:5" hidden="1" x14ac:dyDescent="0.25">
      <c r="A190" s="9" t="s">
        <v>108</v>
      </c>
      <c r="B190" s="10">
        <v>86255713939</v>
      </c>
      <c r="C190" s="11" t="s">
        <v>10</v>
      </c>
      <c r="D190" s="24"/>
      <c r="E190" s="12" t="s">
        <v>109</v>
      </c>
    </row>
    <row r="191" spans="1:5" hidden="1" x14ac:dyDescent="0.25">
      <c r="A191" s="9" t="s">
        <v>115</v>
      </c>
      <c r="B191" s="10">
        <v>52848403362</v>
      </c>
      <c r="C191" s="11" t="s">
        <v>10</v>
      </c>
      <c r="D191" s="24"/>
      <c r="E191" s="12" t="s">
        <v>124</v>
      </c>
    </row>
    <row r="192" spans="1:5" hidden="1" x14ac:dyDescent="0.25">
      <c r="A192" s="9" t="s">
        <v>201</v>
      </c>
      <c r="B192" s="10">
        <v>49939600448</v>
      </c>
      <c r="C192" s="11" t="s">
        <v>10</v>
      </c>
      <c r="D192" s="24"/>
      <c r="E192" s="12" t="s">
        <v>14</v>
      </c>
    </row>
    <row r="193" spans="1:7" x14ac:dyDescent="0.25">
      <c r="A193" s="9" t="s">
        <v>61</v>
      </c>
      <c r="B193" s="21"/>
      <c r="C193" s="22"/>
      <c r="D193" s="24">
        <v>19.989999999999998</v>
      </c>
      <c r="E193" s="12" t="s">
        <v>67</v>
      </c>
    </row>
    <row r="194" spans="1:7" hidden="1" x14ac:dyDescent="0.25">
      <c r="A194" s="9" t="s">
        <v>126</v>
      </c>
      <c r="B194" s="21"/>
      <c r="C194" s="22"/>
      <c r="D194" s="24"/>
      <c r="E194" s="12" t="s">
        <v>15</v>
      </c>
    </row>
    <row r="195" spans="1:7" ht="30" x14ac:dyDescent="0.25">
      <c r="A195" s="18" t="s">
        <v>145</v>
      </c>
      <c r="B195" s="21"/>
      <c r="C195" s="22"/>
      <c r="D195" s="24">
        <v>315</v>
      </c>
      <c r="E195" s="12" t="s">
        <v>26</v>
      </c>
    </row>
    <row r="196" spans="1:7" hidden="1" x14ac:dyDescent="0.25">
      <c r="A196" s="18" t="s">
        <v>230</v>
      </c>
      <c r="B196" s="22"/>
      <c r="C196" s="22"/>
      <c r="D196" s="24"/>
      <c r="E196" s="12" t="s">
        <v>22</v>
      </c>
    </row>
    <row r="197" spans="1:7" ht="30" x14ac:dyDescent="0.25">
      <c r="A197" s="18" t="s">
        <v>49</v>
      </c>
      <c r="B197" s="21"/>
      <c r="C197" s="22"/>
      <c r="D197" s="24">
        <v>46.45</v>
      </c>
      <c r="E197" s="12" t="s">
        <v>15</v>
      </c>
    </row>
    <row r="198" spans="1:7" hidden="1" x14ac:dyDescent="0.25">
      <c r="A198" s="18" t="s">
        <v>244</v>
      </c>
      <c r="B198" s="21"/>
      <c r="C198" s="22"/>
      <c r="D198" s="24"/>
      <c r="E198" s="12" t="s">
        <v>22</v>
      </c>
    </row>
    <row r="199" spans="1:7" hidden="1" x14ac:dyDescent="0.25">
      <c r="A199" s="18" t="s">
        <v>231</v>
      </c>
      <c r="B199" s="21"/>
      <c r="C199" s="22"/>
      <c r="D199" s="24"/>
      <c r="E199" s="12" t="s">
        <v>22</v>
      </c>
    </row>
    <row r="200" spans="1:7" ht="30" x14ac:dyDescent="0.25">
      <c r="A200" s="18" t="s">
        <v>138</v>
      </c>
      <c r="B200" s="21"/>
      <c r="C200" s="22"/>
      <c r="D200" s="24">
        <v>3722.94</v>
      </c>
      <c r="E200" s="20" t="s">
        <v>51</v>
      </c>
    </row>
    <row r="201" spans="1:7" ht="30" hidden="1" x14ac:dyDescent="0.25">
      <c r="A201" s="18" t="s">
        <v>162</v>
      </c>
      <c r="B201" s="21"/>
      <c r="C201" s="22"/>
      <c r="D201" s="24"/>
      <c r="E201" s="20" t="s">
        <v>51</v>
      </c>
    </row>
    <row r="202" spans="1:7" ht="27" hidden="1" customHeight="1" x14ac:dyDescent="0.25">
      <c r="A202" s="18" t="s">
        <v>248</v>
      </c>
      <c r="B202" s="21"/>
      <c r="C202" s="22"/>
      <c r="D202" s="24"/>
      <c r="E202" s="20" t="s">
        <v>51</v>
      </c>
    </row>
    <row r="203" spans="1:7" ht="30" x14ac:dyDescent="0.25">
      <c r="A203" s="9" t="s">
        <v>52</v>
      </c>
      <c r="B203" s="21"/>
      <c r="C203" s="22"/>
      <c r="D203" s="24">
        <v>465.37</v>
      </c>
      <c r="E203" s="20" t="s">
        <v>51</v>
      </c>
    </row>
    <row r="204" spans="1:7" ht="30" x14ac:dyDescent="0.25">
      <c r="A204" s="9" t="s">
        <v>50</v>
      </c>
      <c r="B204" s="21"/>
      <c r="C204" s="22"/>
      <c r="D204" s="24">
        <v>310.25</v>
      </c>
      <c r="E204" s="20" t="s">
        <v>51</v>
      </c>
    </row>
    <row r="205" spans="1:7" ht="30" x14ac:dyDescent="0.25">
      <c r="A205" s="9" t="s">
        <v>139</v>
      </c>
      <c r="B205" s="21"/>
      <c r="C205" s="22"/>
      <c r="D205" s="24">
        <v>806.64</v>
      </c>
      <c r="E205" s="20" t="s">
        <v>51</v>
      </c>
      <c r="G205" s="48"/>
    </row>
    <row r="206" spans="1:7" ht="30" hidden="1" x14ac:dyDescent="0.25">
      <c r="A206" s="9" t="s">
        <v>228</v>
      </c>
      <c r="B206" s="21"/>
      <c r="C206" s="22"/>
      <c r="D206" s="24"/>
      <c r="E206" s="20" t="s">
        <v>51</v>
      </c>
      <c r="G206" s="48"/>
    </row>
    <row r="207" spans="1:7" ht="30" x14ac:dyDescent="0.25">
      <c r="A207" s="21"/>
      <c r="B207" s="21"/>
      <c r="C207" s="21"/>
      <c r="D207" s="24">
        <v>761.82</v>
      </c>
      <c r="E207" s="20" t="s">
        <v>27</v>
      </c>
    </row>
    <row r="208" spans="1:7" x14ac:dyDescent="0.25">
      <c r="A208" s="21"/>
      <c r="B208" s="21"/>
      <c r="C208" s="21"/>
      <c r="D208" s="24">
        <f>24709.09+74835.16</f>
        <v>99544.25</v>
      </c>
      <c r="E208" s="12" t="s">
        <v>23</v>
      </c>
    </row>
    <row r="209" spans="1:5" x14ac:dyDescent="0.25">
      <c r="A209" s="21"/>
      <c r="B209" s="21"/>
      <c r="C209" s="22"/>
      <c r="D209" s="24">
        <v>1285.1600000000001</v>
      </c>
      <c r="E209" s="12" t="s">
        <v>234</v>
      </c>
    </row>
    <row r="210" spans="1:5" hidden="1" x14ac:dyDescent="0.25">
      <c r="A210" s="21"/>
      <c r="B210" s="21"/>
      <c r="C210" s="21"/>
      <c r="D210" s="24"/>
      <c r="E210" s="12" t="s">
        <v>24</v>
      </c>
    </row>
    <row r="211" spans="1:5" x14ac:dyDescent="0.25">
      <c r="A211" s="21"/>
      <c r="B211" s="21"/>
      <c r="C211" s="21"/>
      <c r="D211" s="24">
        <v>16636.82</v>
      </c>
      <c r="E211" s="12" t="s">
        <v>25</v>
      </c>
    </row>
    <row r="212" spans="1:5" x14ac:dyDescent="0.25">
      <c r="A212" s="21"/>
      <c r="B212" s="21"/>
      <c r="C212" s="21"/>
      <c r="D212" s="24">
        <v>2232.4899999999998</v>
      </c>
      <c r="E212" s="12" t="s">
        <v>21</v>
      </c>
    </row>
    <row r="213" spans="1:5" x14ac:dyDescent="0.25">
      <c r="A213" s="21"/>
      <c r="B213" s="21"/>
      <c r="C213" s="21"/>
      <c r="D213" s="24">
        <f>1245.85-1535.29+731.56+2586.75+675.39+75.6</f>
        <v>3779.8599999999997</v>
      </c>
      <c r="E213" s="12" t="s">
        <v>53</v>
      </c>
    </row>
    <row r="214" spans="1:5" x14ac:dyDescent="0.25">
      <c r="A214" s="6"/>
      <c r="B214" s="6"/>
      <c r="C214" s="7" t="s">
        <v>268</v>
      </c>
      <c r="D214" s="31">
        <f>D11+D6+D16+D45+D49+D52+D53+D56+D60+D63+D66+D88+D91+D102+D107+D112+D116+D129+D135+D139+D168+D170+D171+D172+D176+D178+D179+D183+D186+D187+D188+D189+D193+D196+D197+D199+D200+D203+D204+D205+D206+D207+D208+D210+D211+D212+D213+D100+D156+D209+D73+D190+D55+D70+D113+D123+D132+D145+D83+D137+D23+D198+D101+D202+D50+D9+D22+D95+D154+D164+D195+D68+D19+D120+D104+D106+D110+D28+D48+D57+D64+D41+D99+D184+D71+D80+D130+D15+D33+D133+D194+D82+D13+D126+D128+D147+D86+D79+D17+D42+D8+D122+D138</f>
        <v>149432.83999999997</v>
      </c>
      <c r="E214" s="8"/>
    </row>
    <row r="217" spans="1:5" x14ac:dyDescent="0.25">
      <c r="D217" s="48"/>
    </row>
  </sheetData>
  <mergeCells count="1">
    <mergeCell ref="B3:D3"/>
  </mergeCells>
  <phoneticPr fontId="6" type="noConversion"/>
  <pageMargins left="0.7" right="0.7" top="0.75" bottom="0.75" header="0.3" footer="0.3"/>
  <pageSetup paperSize="9" scale="8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Pilih Matić</dc:creator>
  <cp:lastModifiedBy>Lidija Marić</cp:lastModifiedBy>
  <cp:lastPrinted>2026-03-11T09:45:02Z</cp:lastPrinted>
  <dcterms:created xsi:type="dcterms:W3CDTF">2024-02-07T08:15:25Z</dcterms:created>
  <dcterms:modified xsi:type="dcterms:W3CDTF">2026-03-11T09:46:43Z</dcterms:modified>
</cp:coreProperties>
</file>